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приложение 1" sheetId="5" r:id="rId1"/>
    <sheet name="прил 2 реестр" sheetId="2" r:id="rId2"/>
    <sheet name="приложение 3" sheetId="6" r:id="rId3"/>
  </sheets>
  <definedNames>
    <definedName name="_xlnm.Print_Titles" localSheetId="1">'прил 2 реестр'!$5:$7</definedName>
    <definedName name="_xlnm.Print_Area" localSheetId="1">'прил 2 реестр'!$A$2:$S$148</definedName>
    <definedName name="_xlnm.Print_Area" localSheetId="0">'приложение 1'!$A$1:$K$385</definedName>
  </definedNames>
  <calcPr calcId="152511"/>
</workbook>
</file>

<file path=xl/calcChain.xml><?xml version="1.0" encoding="utf-8"?>
<calcChain xmlns="http://schemas.openxmlformats.org/spreadsheetml/2006/main">
  <c r="I34" i="6" l="1"/>
  <c r="K225" i="5" l="1"/>
  <c r="J225" i="5"/>
  <c r="I225" i="5"/>
  <c r="H225" i="5"/>
  <c r="K179" i="5"/>
  <c r="D40" i="6" s="1"/>
  <c r="J179" i="5"/>
  <c r="I179" i="5"/>
  <c r="H179" i="5"/>
  <c r="C40" i="6" s="1"/>
  <c r="A183" i="5"/>
  <c r="A109" i="5" l="1"/>
  <c r="A105" i="5"/>
  <c r="A71" i="5"/>
  <c r="I171" i="5" l="1"/>
  <c r="J171" i="5"/>
  <c r="K171" i="5"/>
  <c r="H171" i="5"/>
  <c r="I153" i="5"/>
  <c r="J153" i="5"/>
  <c r="K153" i="5"/>
  <c r="H153" i="5"/>
  <c r="K130" i="5" l="1"/>
  <c r="I144" i="5"/>
  <c r="J144" i="5"/>
  <c r="K144" i="5"/>
  <c r="H144" i="5"/>
  <c r="H137" i="5"/>
  <c r="H130" i="5"/>
  <c r="H115" i="5"/>
  <c r="H113" i="5"/>
  <c r="H111" i="5"/>
  <c r="H108" i="5"/>
  <c r="H104" i="5"/>
  <c r="H101" i="5"/>
  <c r="H70" i="5"/>
  <c r="H66" i="5"/>
  <c r="H59" i="5"/>
  <c r="H55" i="5"/>
  <c r="H35" i="5"/>
  <c r="H24" i="5"/>
  <c r="H12" i="5"/>
  <c r="A146" i="5"/>
  <c r="A147" i="5" s="1"/>
  <c r="A148" i="5" s="1"/>
  <c r="A149" i="5" s="1"/>
  <c r="A150" i="5" s="1"/>
  <c r="A139" i="5"/>
  <c r="A140" i="5" s="1"/>
  <c r="A141" i="5" s="1"/>
  <c r="A142" i="5" s="1"/>
  <c r="A143" i="5" s="1"/>
  <c r="A132" i="5"/>
  <c r="A133" i="5" s="1"/>
  <c r="A134" i="5" s="1"/>
  <c r="A135" i="5" s="1"/>
  <c r="A136" i="5" s="1"/>
  <c r="A117" i="5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72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2" i="5" s="1"/>
  <c r="A61" i="5"/>
  <c r="A62" i="5" s="1"/>
  <c r="A63" i="5" s="1"/>
  <c r="A64" i="5" s="1"/>
  <c r="A65" i="5" s="1"/>
  <c r="A57" i="5"/>
  <c r="A58" i="5" s="1"/>
  <c r="A52" i="5"/>
  <c r="A53" i="5" s="1"/>
  <c r="A54" i="5" s="1"/>
  <c r="A37" i="5"/>
  <c r="A38" i="5" s="1"/>
  <c r="A39" i="5" s="1"/>
  <c r="A40" i="5" s="1"/>
  <c r="A41" i="5" s="1"/>
  <c r="A42" i="5" s="1"/>
  <c r="A43" i="5" s="1"/>
  <c r="A44" i="5" s="1"/>
  <c r="A45" i="5" s="1"/>
  <c r="A46" i="5" s="1"/>
  <c r="A26" i="5"/>
  <c r="A27" i="5" s="1"/>
  <c r="A28" i="5" s="1"/>
  <c r="A29" i="5" s="1"/>
  <c r="A30" i="5" s="1"/>
  <c r="A31" i="5" s="1"/>
  <c r="A32" i="5" s="1"/>
  <c r="A33" i="5" s="1"/>
  <c r="A34" i="5" s="1"/>
  <c r="I130" i="5"/>
  <c r="J130" i="5"/>
  <c r="I70" i="5" l="1"/>
  <c r="J70" i="5"/>
  <c r="K70" i="5"/>
  <c r="I66" i="5"/>
  <c r="J66" i="5"/>
  <c r="K66" i="5"/>
  <c r="K47" i="5"/>
  <c r="I47" i="5"/>
  <c r="J47" i="5"/>
  <c r="H47" i="5"/>
  <c r="I35" i="5"/>
  <c r="J35" i="5"/>
  <c r="K35" i="5"/>
  <c r="I24" i="5"/>
  <c r="J24" i="5"/>
  <c r="K24" i="5"/>
  <c r="K12" i="5"/>
  <c r="I12" i="5"/>
  <c r="J12" i="5"/>
  <c r="A80" i="2" l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97" i="5" l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I161" i="5"/>
  <c r="J161" i="5"/>
  <c r="K161" i="5"/>
  <c r="D37" i="6" s="1"/>
  <c r="H161" i="5"/>
  <c r="C37" i="6" s="1"/>
  <c r="A381" i="5" l="1"/>
  <c r="A382" i="5" s="1"/>
  <c r="A383" i="5" s="1"/>
  <c r="A384" i="5" s="1"/>
  <c r="A385" i="5" s="1"/>
  <c r="A364" i="5"/>
  <c r="A365" i="5" s="1"/>
  <c r="A366" i="5" s="1"/>
  <c r="A367" i="5" s="1"/>
  <c r="I362" i="5" l="1"/>
  <c r="J362" i="5"/>
  <c r="K362" i="5"/>
  <c r="H362" i="5"/>
  <c r="I56" i="6" l="1"/>
  <c r="H56" i="6"/>
  <c r="H34" i="6"/>
  <c r="I12" i="6"/>
  <c r="H12" i="6"/>
  <c r="K378" i="5"/>
  <c r="D75" i="6" s="1"/>
  <c r="J378" i="5"/>
  <c r="I378" i="5"/>
  <c r="H378" i="5"/>
  <c r="C75" i="6" s="1"/>
  <c r="I261" i="5"/>
  <c r="J261" i="5"/>
  <c r="K261" i="5"/>
  <c r="D54" i="6" s="1"/>
  <c r="H261" i="5"/>
  <c r="C54" i="6" s="1"/>
  <c r="D32" i="6"/>
  <c r="C32" i="6"/>
  <c r="A368" i="2" l="1"/>
  <c r="A369" i="2" s="1"/>
  <c r="A370" i="2" s="1"/>
  <c r="A371" i="2" s="1"/>
  <c r="A372" i="2" s="1"/>
  <c r="A373" i="2" s="1"/>
  <c r="A374" i="2" s="1"/>
  <c r="A375" i="2" s="1"/>
  <c r="I368" i="5"/>
  <c r="J368" i="5"/>
  <c r="K368" i="5"/>
  <c r="D74" i="6" s="1"/>
  <c r="H368" i="5"/>
  <c r="C74" i="6" s="1"/>
  <c r="I250" i="5"/>
  <c r="J250" i="5"/>
  <c r="K250" i="5"/>
  <c r="D53" i="6" s="1"/>
  <c r="H250" i="5"/>
  <c r="C53" i="6" s="1"/>
  <c r="A252" i="5"/>
  <c r="A253" i="5" s="1"/>
  <c r="A254" i="5" s="1"/>
  <c r="A255" i="5" s="1"/>
  <c r="A256" i="5" s="1"/>
  <c r="A257" i="5" s="1"/>
  <c r="A258" i="5" s="1"/>
  <c r="A259" i="5" s="1"/>
  <c r="A260" i="5" s="1"/>
  <c r="I137" i="5"/>
  <c r="J137" i="5"/>
  <c r="K137" i="5"/>
  <c r="D31" i="6" s="1"/>
  <c r="C31" i="6"/>
  <c r="A262" i="5" l="1"/>
  <c r="A263" i="5" s="1"/>
  <c r="A264" i="5" s="1"/>
  <c r="A265" i="5" s="1"/>
  <c r="A266" i="5" s="1"/>
  <c r="A267" i="5" s="1"/>
  <c r="A268" i="5" s="1"/>
  <c r="A269" i="5" s="1"/>
  <c r="A270" i="5" s="1"/>
  <c r="A363" i="2"/>
  <c r="A364" i="2" s="1"/>
  <c r="A365" i="2" s="1"/>
  <c r="D73" i="6"/>
  <c r="C73" i="6"/>
  <c r="A244" i="5"/>
  <c r="A245" i="5" s="1"/>
  <c r="A246" i="5" s="1"/>
  <c r="A247" i="5" s="1"/>
  <c r="A248" i="5" s="1"/>
  <c r="A249" i="5" s="1"/>
  <c r="I242" i="5"/>
  <c r="J242" i="5"/>
  <c r="K242" i="5"/>
  <c r="D52" i="6" s="1"/>
  <c r="H242" i="5"/>
  <c r="C52" i="6" s="1"/>
  <c r="D30" i="6"/>
  <c r="C30" i="6"/>
  <c r="C72" i="6" l="1"/>
  <c r="K360" i="5"/>
  <c r="D72" i="6" s="1"/>
  <c r="J360" i="5"/>
  <c r="I360" i="5"/>
  <c r="H360" i="5"/>
  <c r="C51" i="6"/>
  <c r="K240" i="5"/>
  <c r="D51" i="6" s="1"/>
  <c r="J240" i="5"/>
  <c r="I240" i="5"/>
  <c r="H240" i="5"/>
  <c r="D29" i="6"/>
  <c r="C29" i="6"/>
  <c r="K128" i="5"/>
  <c r="J128" i="5"/>
  <c r="I128" i="5"/>
  <c r="H128" i="5"/>
  <c r="A347" i="2" l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I347" i="5"/>
  <c r="J347" i="5"/>
  <c r="K347" i="5"/>
  <c r="D71" i="6" s="1"/>
  <c r="A349" i="5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H347" i="5"/>
  <c r="C71" i="6" s="1"/>
  <c r="A225" i="2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D50" i="6"/>
  <c r="D34" i="6" s="1"/>
  <c r="C50" i="6"/>
  <c r="C34" i="6" s="1"/>
  <c r="A227" i="5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I115" i="5"/>
  <c r="J115" i="5"/>
  <c r="K115" i="5"/>
  <c r="D28" i="6" l="1"/>
  <c r="C28" i="6"/>
  <c r="A115" i="2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58" i="6" l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G56" i="6"/>
  <c r="F56" i="6"/>
  <c r="E56" i="6"/>
  <c r="A36" i="6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293" i="5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211" i="5"/>
  <c r="I341" i="5" l="1"/>
  <c r="J341" i="5"/>
  <c r="K341" i="5"/>
  <c r="D60" i="6" s="1"/>
  <c r="H341" i="5"/>
  <c r="C60" i="6" s="1"/>
  <c r="I334" i="5"/>
  <c r="J334" i="5"/>
  <c r="K334" i="5"/>
  <c r="D58" i="6" s="1"/>
  <c r="H334" i="5"/>
  <c r="C58" i="6" s="1"/>
  <c r="O332" i="2"/>
  <c r="P332" i="2"/>
  <c r="Q332" i="2"/>
  <c r="R332" i="2"/>
  <c r="I327" i="5"/>
  <c r="J327" i="5"/>
  <c r="K327" i="5"/>
  <c r="D63" i="6" s="1"/>
  <c r="H327" i="5"/>
  <c r="C63" i="6" s="1"/>
  <c r="I313" i="5"/>
  <c r="J313" i="5"/>
  <c r="K313" i="5"/>
  <c r="D62" i="6" s="1"/>
  <c r="H313" i="5"/>
  <c r="C62" i="6" s="1"/>
  <c r="I221" i="5"/>
  <c r="J221" i="5"/>
  <c r="K221" i="5"/>
  <c r="I217" i="5"/>
  <c r="J217" i="5"/>
  <c r="K217" i="5"/>
  <c r="I212" i="5"/>
  <c r="J212" i="5"/>
  <c r="K212" i="5"/>
  <c r="H212" i="5"/>
  <c r="I55" i="5"/>
  <c r="J55" i="5"/>
  <c r="K55" i="5"/>
  <c r="I336" i="5"/>
  <c r="J336" i="5"/>
  <c r="K336" i="5"/>
  <c r="D64" i="6" s="1"/>
  <c r="H336" i="5"/>
  <c r="C64" i="6" s="1"/>
  <c r="I158" i="5"/>
  <c r="J158" i="5"/>
  <c r="K158" i="5"/>
  <c r="H158" i="5"/>
  <c r="O23" i="2"/>
  <c r="P23" i="2"/>
  <c r="Q23" i="2"/>
  <c r="R23" i="2"/>
  <c r="O325" i="2"/>
  <c r="P325" i="2"/>
  <c r="Q325" i="2"/>
  <c r="R325" i="2"/>
  <c r="O182" i="2"/>
  <c r="P182" i="2"/>
  <c r="Q182" i="2"/>
  <c r="R182" i="2"/>
  <c r="O59" i="2"/>
  <c r="P59" i="2"/>
  <c r="Q59" i="2"/>
  <c r="R59" i="2"/>
  <c r="I323" i="5"/>
  <c r="J323" i="5"/>
  <c r="K323" i="5"/>
  <c r="D61" i="6" s="1"/>
  <c r="H323" i="5"/>
  <c r="C61" i="6" s="1"/>
  <c r="K321" i="5"/>
  <c r="D65" i="6" s="1"/>
  <c r="J321" i="5"/>
  <c r="I321" i="5"/>
  <c r="H321" i="5"/>
  <c r="C65" i="6" s="1"/>
  <c r="I192" i="5"/>
  <c r="J192" i="5"/>
  <c r="K192" i="5"/>
  <c r="H192" i="5"/>
  <c r="O74" i="2"/>
  <c r="P74" i="2"/>
  <c r="Q74" i="2"/>
  <c r="R74" i="2"/>
  <c r="I319" i="5" l="1"/>
  <c r="J319" i="5"/>
  <c r="K319" i="5"/>
  <c r="D69" i="6" s="1"/>
  <c r="H319" i="5"/>
  <c r="C69" i="6" s="1"/>
  <c r="O109" i="2"/>
  <c r="P109" i="2"/>
  <c r="Q109" i="2"/>
  <c r="R109" i="2"/>
  <c r="K317" i="5" l="1"/>
  <c r="D70" i="6" s="1"/>
  <c r="J317" i="5"/>
  <c r="I317" i="5"/>
  <c r="H317" i="5"/>
  <c r="C70" i="6" s="1"/>
  <c r="O221" i="2"/>
  <c r="O150" i="2" s="1"/>
  <c r="P221" i="2"/>
  <c r="P150" i="2" s="1"/>
  <c r="Q221" i="2"/>
  <c r="Q150" i="2" s="1"/>
  <c r="R221" i="2"/>
  <c r="R150" i="2" s="1"/>
  <c r="J223" i="5"/>
  <c r="K223" i="5"/>
  <c r="O111" i="2"/>
  <c r="P111" i="2"/>
  <c r="Q111" i="2"/>
  <c r="R111" i="2"/>
  <c r="O48" i="2" l="1"/>
  <c r="P48" i="2"/>
  <c r="Q48" i="2"/>
  <c r="R48" i="2"/>
  <c r="I219" i="5"/>
  <c r="J219" i="5"/>
  <c r="K219" i="5"/>
  <c r="H219" i="5"/>
  <c r="I108" i="5"/>
  <c r="J108" i="5"/>
  <c r="K108" i="5"/>
  <c r="I310" i="5"/>
  <c r="J310" i="5"/>
  <c r="K310" i="5"/>
  <c r="D68" i="6" s="1"/>
  <c r="H310" i="5"/>
  <c r="C68" i="6" s="1"/>
  <c r="I291" i="5"/>
  <c r="J291" i="5"/>
  <c r="K291" i="5"/>
  <c r="D66" i="6" s="1"/>
  <c r="H291" i="5"/>
  <c r="C66" i="6" s="1"/>
  <c r="A195" i="2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I280" i="5" l="1"/>
  <c r="J280" i="5"/>
  <c r="K280" i="5"/>
  <c r="D59" i="6" s="1"/>
  <c r="H280" i="5"/>
  <c r="C59" i="6" s="1"/>
  <c r="I277" i="5" l="1"/>
  <c r="J277" i="5"/>
  <c r="K277" i="5"/>
  <c r="D67" i="6" s="1"/>
  <c r="D56" i="6" s="1"/>
  <c r="H277" i="5"/>
  <c r="C67" i="6" s="1"/>
  <c r="C56" i="6" s="1"/>
  <c r="K273" i="5" l="1"/>
  <c r="K272" i="5" s="1"/>
  <c r="J273" i="5"/>
  <c r="J272" i="5" s="1"/>
  <c r="I273" i="5"/>
  <c r="I272" i="5" s="1"/>
  <c r="H273" i="5"/>
  <c r="H272" i="5" s="1"/>
  <c r="E34" i="6" l="1"/>
  <c r="F34" i="6"/>
  <c r="G34" i="6"/>
  <c r="H195" i="5"/>
  <c r="I195" i="5"/>
  <c r="O25" i="2" l="1"/>
  <c r="P25" i="2"/>
  <c r="Q25" i="2"/>
  <c r="R25" i="2"/>
  <c r="I223" i="5"/>
  <c r="H223" i="5"/>
  <c r="H221" i="5"/>
  <c r="H217" i="5"/>
  <c r="K195" i="5"/>
  <c r="J195" i="5"/>
  <c r="K189" i="5"/>
  <c r="J189" i="5"/>
  <c r="I189" i="5"/>
  <c r="H189" i="5"/>
  <c r="K184" i="5"/>
  <c r="J184" i="5"/>
  <c r="I184" i="5"/>
  <c r="H184" i="5"/>
  <c r="K176" i="5"/>
  <c r="J176" i="5"/>
  <c r="I176" i="5"/>
  <c r="I152" i="5" s="1"/>
  <c r="H176" i="5"/>
  <c r="K152" i="5" l="1"/>
  <c r="H152" i="5"/>
  <c r="H50" i="5" s="1"/>
  <c r="J152" i="5"/>
  <c r="I101" i="5"/>
  <c r="J101" i="5"/>
  <c r="K101" i="5"/>
  <c r="I59" i="5" l="1"/>
  <c r="J59" i="5"/>
  <c r="K59" i="5"/>
  <c r="H22" i="5" l="1"/>
  <c r="H11" i="5" s="1"/>
  <c r="I22" i="5"/>
  <c r="J22" i="5"/>
  <c r="K22" i="5"/>
  <c r="I104" i="5"/>
  <c r="I50" i="5" s="1"/>
  <c r="J104" i="5"/>
  <c r="J50" i="5" s="1"/>
  <c r="K104" i="5"/>
  <c r="K50" i="5" s="1"/>
  <c r="I111" i="5"/>
  <c r="J111" i="5"/>
  <c r="K111" i="5"/>
  <c r="I113" i="5"/>
  <c r="J113" i="5"/>
  <c r="K113" i="5"/>
  <c r="K11" i="5" l="1"/>
  <c r="J11" i="5"/>
  <c r="I11" i="5"/>
  <c r="G12" i="6"/>
  <c r="F12" i="6"/>
  <c r="E12" i="6"/>
  <c r="D24" i="6"/>
  <c r="C24" i="6"/>
  <c r="C23" i="6" l="1"/>
  <c r="D27" i="6" l="1"/>
  <c r="C27" i="6"/>
  <c r="D26" i="6" l="1"/>
  <c r="C26" i="6"/>
  <c r="D25" i="6" l="1"/>
  <c r="C25" i="6"/>
  <c r="D23" i="6"/>
  <c r="D19" i="6" l="1"/>
  <c r="C19" i="6"/>
  <c r="D22" i="6"/>
  <c r="C22" i="6"/>
  <c r="D21" i="6"/>
  <c r="C21" i="6"/>
  <c r="D20" i="6"/>
  <c r="C20" i="6"/>
  <c r="D18" i="6"/>
  <c r="C18" i="6"/>
  <c r="D17" i="6"/>
  <c r="C17" i="6"/>
  <c r="D16" i="6"/>
  <c r="C16" i="6"/>
  <c r="D15" i="6"/>
  <c r="C15" i="6"/>
  <c r="C14" i="6"/>
  <c r="D13" i="6"/>
  <c r="C13" i="6"/>
  <c r="C12" i="6" l="1"/>
  <c r="D14" i="6"/>
  <c r="D12" i="6" s="1"/>
</calcChain>
</file>

<file path=xl/sharedStrings.xml><?xml version="1.0" encoding="utf-8"?>
<sst xmlns="http://schemas.openxmlformats.org/spreadsheetml/2006/main" count="1828" uniqueCount="474">
  <si>
    <t>№ п/п</t>
  </si>
  <si>
    <t>Наименование МО</t>
  </si>
  <si>
    <t>Итого по программе</t>
  </si>
  <si>
    <t>Адрес МКД</t>
  </si>
  <si>
    <t>ремонт внутридомовых инженерных систем</t>
  </si>
  <si>
    <t>ремонт или замена лифтового оборудования</t>
  </si>
  <si>
    <t>руб.</t>
  </si>
  <si>
    <t>ед.</t>
  </si>
  <si>
    <t>Итого по РЕСПУБЛИКЕ КОМИ:</t>
  </si>
  <si>
    <t>Итого по муниципальному образованию городского округа "Инта":</t>
  </si>
  <si>
    <t>N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</si>
  <si>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</si>
  <si>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</si>
  <si>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</si>
  <si>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</si>
  <si>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</si>
  <si>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</si>
  <si>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</si>
  <si>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</si>
  <si>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</si>
  <si>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</si>
  <si>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</si>
  <si>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</si>
  <si>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</si>
  <si>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Итого по Республике Коми:</t>
  </si>
  <si>
    <t>X</t>
  </si>
  <si>
    <t>Итого по муниципальному образованию муниципального района "Корткеросский"</t>
  </si>
  <si>
    <t>Итого по муниципальному образованию муниципального района "Печора":</t>
  </si>
  <si>
    <t>Итого по муниципальному образованию муниципального района "Сосногорск":</t>
  </si>
  <si>
    <t>Итого по муниципальному образованию муниципального района "Сыктывдинский":</t>
  </si>
  <si>
    <t>Итого по муниципальному образованию муниципального района "Удорский":</t>
  </si>
  <si>
    <t>Итого по муниципальному образованию муниципального района "Усть-Вымский":</t>
  </si>
  <si>
    <t>Итого по муниципальному образованию муниципального района "Усть-Цилемский"</t>
  </si>
  <si>
    <t>Итого по муниципальному образованию городского округа "Сыктывкар":</t>
  </si>
  <si>
    <t>Общая площадь МКД, всего</t>
  </si>
  <si>
    <t>Количество жителей, зарегистрированных в МКД на дату утверждения программы</t>
  </si>
  <si>
    <t>Количество МКД</t>
  </si>
  <si>
    <t>I квартал</t>
  </si>
  <si>
    <t>II квартал</t>
  </si>
  <si>
    <t>III квартал</t>
  </si>
  <si>
    <t>IV квартал</t>
  </si>
  <si>
    <t>Всего</t>
  </si>
  <si>
    <t>Городской округ "Инта"</t>
  </si>
  <si>
    <t>Муниципальный район "Корткеросский"</t>
  </si>
  <si>
    <t>Муниципальный район "Печора"</t>
  </si>
  <si>
    <t>Муниципальный район "Сосногорск"</t>
  </si>
  <si>
    <t>Муниципальный район "Сыктывдинский"</t>
  </si>
  <si>
    <t>Муниципальный район "Троицко-Печорский"</t>
  </si>
  <si>
    <t>Муниципальный район "Удорский"</t>
  </si>
  <si>
    <t>Муниципальный район "Усть-Вымский"</t>
  </si>
  <si>
    <t>Муниципальный район "Усть-Цилемский"</t>
  </si>
  <si>
    <t>Городской округ "Сыктывкар"</t>
  </si>
  <si>
    <t>ПЛАНИРУЕМЫЕ ПОКАЗАТЕЛИ</t>
  </si>
  <si>
    <t>Перечень</t>
  </si>
  <si>
    <t>Итого по муниципальному образованию муниципального района "Прилузский":</t>
  </si>
  <si>
    <t>кирпич</t>
  </si>
  <si>
    <t>Итого по муниципальному образованию муниципального района "Усть-Куломский"</t>
  </si>
  <si>
    <t>Итого по муниципальному образованию муниципального района "Троицко-Печорский"</t>
  </si>
  <si>
    <t>Итого по  муниципальному образованию муниципального района "Прилузский:</t>
  </si>
  <si>
    <t>панельный</t>
  </si>
  <si>
    <t>Итого по муниципальному образованию Муниципального района "Усть-Куломский"</t>
  </si>
  <si>
    <t>Итого по муниципальному образованию муниципального района "Сысольский":</t>
  </si>
  <si>
    <t>Итого по  муниципальному образованию городского округа "Ижемский":</t>
  </si>
  <si>
    <t>Итого по  муниципальному образованию городского округа "Сысольский":</t>
  </si>
  <si>
    <t>Муниципальный район "Прилузский"</t>
  </si>
  <si>
    <t>Муниципальный район "Усть-Куломский"</t>
  </si>
  <si>
    <t>Муниципальный район "Сысольский"</t>
  </si>
  <si>
    <t>Муниципальный район "Ижемский"</t>
  </si>
  <si>
    <t>-</t>
  </si>
  <si>
    <t>Итого по  муниципальному образованию муниципального района "Троицко-Печорский":</t>
  </si>
  <si>
    <t>Итого по муниципальному образованию Муниципального района "Удорский"</t>
  </si>
  <si>
    <t>Итого по  муниципальному образованию муниципального района "Корткеросский":</t>
  </si>
  <si>
    <t>Итого по  муниципальному образованию муниципального района "Печора":</t>
  </si>
  <si>
    <t>Итого по  муниципальному образованию муниципального района "Сосногорск":</t>
  </si>
  <si>
    <t>Итого по  муниципальному образованию муниципального района "Сыктывдинский":</t>
  </si>
  <si>
    <t>Итого по муниципальному образованию муниципального района "Усть-Вымский"</t>
  </si>
  <si>
    <t>Итого по муникипальному образованию муниципального района "Усть-Цилемский"</t>
  </si>
  <si>
    <t>Итого по муниципальному образованию городского округа "Сыктывкар"</t>
  </si>
  <si>
    <t>Итого по муниципальному образованию муниципальному району "Ижемский"</t>
  </si>
  <si>
    <t>ВЫПОЛНЕНИЯ РАБОТ КРАТКОСРОЧНОГО ПЛАНА</t>
  </si>
  <si>
    <t>панель</t>
  </si>
  <si>
    <t>Итого по муниципальному образованию муниципального района "Усть-Цилемский":</t>
  </si>
  <si>
    <t>Итого по муниципальному образованию городского округа "Вуктыл"</t>
  </si>
  <si>
    <t>Итого по муниципальному образованию городского округа "Инта"</t>
  </si>
  <si>
    <t xml:space="preserve">Итого по муниципальному образованию муниципального района "Корткеросский" </t>
  </si>
  <si>
    <t>Итого по муниципальному образованию муниципального района "Печора"</t>
  </si>
  <si>
    <t>Итого по муниципальному образованию муниципального района "Сосногорск"</t>
  </si>
  <si>
    <t>Итого по муниципальному образованию муниципального района "Сыктывдинский"</t>
  </si>
  <si>
    <t>Итого по муниципальному образованию муниципального района "Прилузский"</t>
  </si>
  <si>
    <t>Итого по муниципальному образованию муниципального района "Удорский"</t>
  </si>
  <si>
    <t xml:space="preserve">Итого по муниципальному образованию муниципального района "Троицко-Печорский" </t>
  </si>
  <si>
    <t>Итого по муниципальному образованию муниципального района "Сысольский"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</si>
  <si>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Коми в 2018 году</t>
  </si>
  <si>
    <t xml:space="preserve"> многоквартирных домов, в отношении которых планируется проведение капитального ремонта в рамках выполнения Краткосрочного плана реализации региональной программы капитального ремонта общего имущества в многоквартирных домах, расположенных на территории Республики Коми на 2018-2020 годы</t>
  </si>
  <si>
    <t xml:space="preserve">Реестр многоквартирных домов по видам работ по капитальному ремонту в Республике Коми на 2018-2020 годы </t>
  </si>
  <si>
    <t xml:space="preserve">Реестр многоквартирных домов по видам работ по капитальному ремонту в Республике Коми в 2018 году </t>
  </si>
  <si>
    <t>РЕАЛИЗАЦИИ РЕГИОНАЛЬНОЙ ПРОГРАММЫ КАПИТАЛЬНОГО РЕМОНТА НА 2018-2020 ГОДЫ</t>
  </si>
  <si>
    <t xml:space="preserve">Планируемые показатели выполнения работ краткосрочного плана капитального ремонта в 2018 году </t>
  </si>
  <si>
    <t>г. Инта, ул. Воркутинская, 15</t>
  </si>
  <si>
    <t>не было</t>
  </si>
  <si>
    <t>г. Инта, ул. Горького, 11</t>
  </si>
  <si>
    <t>г. Инта, ул. Горького, 17</t>
  </si>
  <si>
    <t>г. Инта, ул. Куратова, 12</t>
  </si>
  <si>
    <t>г. Инта, ул. Куратова, 48</t>
  </si>
  <si>
    <t>г. Инта, ул. Мира, 62</t>
  </si>
  <si>
    <t>г. Инта, ул. Социалистическая, 4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</si>
  <si>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Коми в 2019 году</t>
  </si>
  <si>
    <t>г. Инта, ул. Мира, 38</t>
  </si>
  <si>
    <t>г. Инта, ул. Мира, 60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</si>
  <si>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Республики Коми в 2020 году</t>
  </si>
  <si>
    <t>г. Инта, ул. Куратова, 54</t>
  </si>
  <si>
    <t>г. Инта, ул. Воркутинская, 10</t>
  </si>
  <si>
    <t xml:space="preserve">ремонт внутридомовых инженерных систем электроснабжения, в т.ч.  установка коллективных (общедомовых) приборов учета </t>
  </si>
  <si>
    <t xml:space="preserve">ремонт внутридомовых инженерных систем теплоснабжения, в т.ч.  установка коллективных (общедомовых) приборов учета </t>
  </si>
  <si>
    <t xml:space="preserve">ремонт внутридомовых инженерных систем газоснабжения, в т.ч.  установка коллективных (общедомовых) приборов учета </t>
  </si>
  <si>
    <t xml:space="preserve">ремонт внутридомовых инженерных систем  холодного водоснабжения,  в т.ч.  установка коллективных (общедомовых) приборов учета </t>
  </si>
  <si>
    <t xml:space="preserve">ремонт внутридомовых инженерных систем  горячего водоснабжения,  в т.ч.  установка коллективных (общедомовых) приборов учета </t>
  </si>
  <si>
    <t>Реестр многоквартирных домов по видам работ по капитальному ремонту в Республике Коми в 2019 году</t>
  </si>
  <si>
    <t>Реестр многоквартирных домов по видам работ по капитальному ремонту в Республике Коми в 2020 году</t>
  </si>
  <si>
    <t>г. Вуктыл, ул. Газовиков, д. 2</t>
  </si>
  <si>
    <t>г. Вуктыл, ул. проезд Пионерский, д.13</t>
  </si>
  <si>
    <t>г. Вуктыл, ул. Газовиков, дом 6</t>
  </si>
  <si>
    <t>г. Вуктыл, ул. Таежная, дом 7</t>
  </si>
  <si>
    <t>г. Вуктыл, ул. Комсомольская, дом 27</t>
  </si>
  <si>
    <t>г. Вуктыл, ул. Комсомольская, дом 29</t>
  </si>
  <si>
    <t>г. Вуктыл, ул. Пионерская, дом 11</t>
  </si>
  <si>
    <t xml:space="preserve">г. Вуктыл, ул. Коммунистическая 13 </t>
  </si>
  <si>
    <t>пенельный</t>
  </si>
  <si>
    <t>п. Зеленоборск, ул. Нефтяников, д. 12</t>
  </si>
  <si>
    <t>г. Печора, ул. Щипачкина, д. 7</t>
  </si>
  <si>
    <t>п. Чикшино, ул. Северная, д. 2</t>
  </si>
  <si>
    <t>г. Печора, Печорский пр-т, д. 31</t>
  </si>
  <si>
    <t>г. Печора, ул. Гагарина, д. 39 "А"</t>
  </si>
  <si>
    <t>г. Печора, ул. Пионерская, д. 37</t>
  </si>
  <si>
    <t>г. Печора, ул. Пионерская, д. 39</t>
  </si>
  <si>
    <t>нет</t>
  </si>
  <si>
    <t>кирпичный</t>
  </si>
  <si>
    <t>шлакоблочный</t>
  </si>
  <si>
    <t>г. Печора, ул. Социалистическая, д. 74 "а"</t>
  </si>
  <si>
    <t>г. Печора, ул. Совесткая, д. 10</t>
  </si>
  <si>
    <t>г. Печора, ул. Социалистическая, д. 92</t>
  </si>
  <si>
    <t>г. Печора, ул. Строительная,     д. 7</t>
  </si>
  <si>
    <t>г. Печора, ул. Островского, д. 32</t>
  </si>
  <si>
    <t>п. Белый-Ю, ул. Лесная, д. 1</t>
  </si>
  <si>
    <t>г. Печора, ул. Советская, д. 14</t>
  </si>
  <si>
    <t>утепление и ремонт фасада</t>
  </si>
  <si>
    <t>г. Сыктывкар, Бабушкина, д.25</t>
  </si>
  <si>
    <t>ж/б</t>
  </si>
  <si>
    <t>г. Сыктывкар, Бумажников пр, д.38</t>
  </si>
  <si>
    <t>г. Сыктывкар, Бумажников проспект, д.3</t>
  </si>
  <si>
    <t>г. Сыктывкар, Дырнос, д.21</t>
  </si>
  <si>
    <t>деревянный</t>
  </si>
  <si>
    <t>г. Сыктывкар, Дырнос, д.67</t>
  </si>
  <si>
    <t>г. Сыктывкар Интернациональная, д.176</t>
  </si>
  <si>
    <t xml:space="preserve">г. Сыктывкар, Коммунистическая, д.30 </t>
  </si>
  <si>
    <t>г. Сыктывкар, Коммунистическая, д.37</t>
  </si>
  <si>
    <t>г. Сыктывкар, Октябрьский проспект, д.38</t>
  </si>
  <si>
    <t>г. Сыктывкар, Октябрьский проспект, д.76</t>
  </si>
  <si>
    <t>г. Сыктывкар, Оплеснина, д.21</t>
  </si>
  <si>
    <t>г. Сыктывкар, Оплеснина, д.27</t>
  </si>
  <si>
    <t>г. Сыктывкар, Орджоникидзе, д.10</t>
  </si>
  <si>
    <t>г. Сыктывкар, Пушкина, д.36</t>
  </si>
  <si>
    <t>г. Сыктывкар, Ручейная, д.35</t>
  </si>
  <si>
    <t>г. Сыктывкар, Советская, д.16</t>
  </si>
  <si>
    <t>1948\50</t>
  </si>
  <si>
    <t>г. Сыктывкар, Советская, д.58</t>
  </si>
  <si>
    <t>г. Сыктывкар, Старовского, д.61</t>
  </si>
  <si>
    <t>г. Сыктывкар,  Сысольское шоссе, д.70</t>
  </si>
  <si>
    <t>г. Сыктывкар, Димитрова, д.4</t>
  </si>
  <si>
    <t>г. Сыктывкар, Димитрова, д.42</t>
  </si>
  <si>
    <t>г. Сыктывкар, Димитрова, д.52</t>
  </si>
  <si>
    <t>г. Сыктывкар, Интернациональная, д.106</t>
  </si>
  <si>
    <t>г. Сыктывкар, Карла Маркса, д.231</t>
  </si>
  <si>
    <t>г. Сыктывкар, Кирова, д.46</t>
  </si>
  <si>
    <t>г. Сыктывкар, Малышева, д.24</t>
  </si>
  <si>
    <t>г. Сыктывкар, Малышева, д.4</t>
  </si>
  <si>
    <t xml:space="preserve">г. Сыктывкар, Октябрьский проспект, д.14 </t>
  </si>
  <si>
    <t>г. Сыктывкар, Октябрьский проспект, д.49</t>
  </si>
  <si>
    <t>г. Сыктывкар, Оплеснина, д.15</t>
  </si>
  <si>
    <t>г. Сыктывкар, Пушкина, д.30</t>
  </si>
  <si>
    <t>г. Сыктывкар, Пушкина, д.80</t>
  </si>
  <si>
    <t>г. Сыктывкар, Слободская, д.5</t>
  </si>
  <si>
    <t>г. Сыктывкар, Старовского, д.16</t>
  </si>
  <si>
    <t xml:space="preserve">г. Сыктывкар, Кирова, д.46 </t>
  </si>
  <si>
    <t>г. Сыктывкар, Сысольское шоссе, д.70</t>
  </si>
  <si>
    <t>г. Сыктывкар, Борисова, д.11</t>
  </si>
  <si>
    <t>г. Сыктывкар, Борисова, д. 3</t>
  </si>
  <si>
    <t>г. Сыктывкар, Борисова, д. 4</t>
  </si>
  <si>
    <t>г. Сыктывкар, Борисова, д. 5</t>
  </si>
  <si>
    <t>г. Сыктывкар, Борисов, д. 9</t>
  </si>
  <si>
    <t>г. Сыктывкар, Бумажников проспект, д. 28</t>
  </si>
  <si>
    <t>г. Сыктывкар, Бумажников проспект, д.30</t>
  </si>
  <si>
    <t>г. Сыктывкар, Бумажников проспект, д. 45</t>
  </si>
  <si>
    <t>г. Сыктывкар Димитрова, д.40</t>
  </si>
  <si>
    <t>г. Сыктывкар Коммунистическая, д. 35</t>
  </si>
  <si>
    <t>г. Сыктывкар Коммунистическая, д. 38</t>
  </si>
  <si>
    <t>г. Сыктывкар, Коммунистическая, д. 45</t>
  </si>
  <si>
    <t>г. Сыктывкар, Коммунистическяа, д. 86</t>
  </si>
  <si>
    <t>г. Сыктывкар, Ленина, д. 50А</t>
  </si>
  <si>
    <t>г. Сыктывкар, Ленина ,д.78</t>
  </si>
  <si>
    <t>г. Сыктывкар, Октябрьский проспект, д. 172</t>
  </si>
  <si>
    <t>г. Сыктывкар, Октябрьский проспект, д. 20</t>
  </si>
  <si>
    <t>г. Сыктывкар, Петрозаводская, д. 56</t>
  </si>
  <si>
    <t>с. Деревянск, ул. Юбилейная,1</t>
  </si>
  <si>
    <t>с. Деревянск, ул. Юбилейная,3</t>
  </si>
  <si>
    <t>брус</t>
  </si>
  <si>
    <t>с.Усть-Кулом, Гагарина, 9</t>
  </si>
  <si>
    <t>с.Усть-Кулом, ул.Центральная, 139 «а»</t>
  </si>
  <si>
    <t>с.Усть-Кулом, ул.Гагарина, 4</t>
  </si>
  <si>
    <t>с.Усть-Кулом, ул.Ленина, 15б</t>
  </si>
  <si>
    <t>пст.Мылва ул.Юбилейная дом 10</t>
  </si>
  <si>
    <t>пст.Комсомольск-на-Печоре ул.Краснодарская дом 21</t>
  </si>
  <si>
    <t>пгт.Троицко-Печорск ,квартал Южный дом 5</t>
  </si>
  <si>
    <t>с.Визинга, ул.Садовая, д.22</t>
  </si>
  <si>
    <t>с. Объячево, ул. 1 Мая, д. 10</t>
  </si>
  <si>
    <t>с. Объячево, ул.30 лет Победы, д.4</t>
  </si>
  <si>
    <t>с.Объячево, ул. Октябрьская, д.18</t>
  </si>
  <si>
    <t xml:space="preserve">Панельные блоки </t>
  </si>
  <si>
    <t>с.Объячево, ул. 1 Мая д.14а</t>
  </si>
  <si>
    <t>с.Объячево, ул. Октябрьская, д.3</t>
  </si>
  <si>
    <t>с.Объячево, ул. Мира, д.71</t>
  </si>
  <si>
    <t>с. Объячево, ул. Советская, д.22</t>
  </si>
  <si>
    <t>с. Объячево, ул. Советская, д.24</t>
  </si>
  <si>
    <t>с. Ижма, ул. Семяшкина 31</t>
  </si>
  <si>
    <t>с. Ижма, ул.Советская 61</t>
  </si>
  <si>
    <t>с. Ижма, ул. Семяшкина 15</t>
  </si>
  <si>
    <t>дерево</t>
  </si>
  <si>
    <t>с. Визинга, ул. 50 лет ВЛКСМ, д. 37</t>
  </si>
  <si>
    <t>с. Визинга, ул. Садовая, д. 22</t>
  </si>
  <si>
    <t>пст. Журавский, ул. Майская, д. 10</t>
  </si>
  <si>
    <t>пст. Журавский, ул. Майская, д. 11</t>
  </si>
  <si>
    <t>с. Усть-Цильма, ул. Новый квартал, д. 31</t>
  </si>
  <si>
    <t>с. Усть-Цильма,  ул. Новый квартал, д. 37</t>
  </si>
  <si>
    <t>с. Усть-Цильма, ул. Новый квартал, д. 38</t>
  </si>
  <si>
    <t>с.Выльгорт ул.Д.Каликовой д.80</t>
  </si>
  <si>
    <t>с.Выльгорт, ул.Рабочая, д.3</t>
  </si>
  <si>
    <t>с.Пажга, 1 микрорайон, д.13</t>
  </si>
  <si>
    <t>с.Пажга, 1 микрорайон, д.10</t>
  </si>
  <si>
    <t>с. Зеленец ул. 2 квартал,  д.15</t>
  </si>
  <si>
    <t>с. Палевицы, Центральная усадьба, д.1</t>
  </si>
  <si>
    <t>с. Кослан ул. Новая,  д. 4</t>
  </si>
  <si>
    <t>п. Буткан ул. Центральна д.114</t>
  </si>
  <si>
    <t>п. Междуреченск ул. Интернациональная д.10</t>
  </si>
  <si>
    <t>п. Вожский ул. Привокзальная д.4</t>
  </si>
  <si>
    <t>с. Кослан ул. Строителей, д. 23</t>
  </si>
  <si>
    <t>п. Буткан ул. Центральная д.108</t>
  </si>
  <si>
    <t>п. Буткан ул. Центральная д.113</t>
  </si>
  <si>
    <t>п. Буткан ул. Центральна д.109</t>
  </si>
  <si>
    <t>п. Буткан ул. Центральна д.119</t>
  </si>
  <si>
    <t>с. Кослан ул. Н.Трофимовой , д. 43</t>
  </si>
  <si>
    <t>с. Кослан ул. Н.Трофимовой , д. 61</t>
  </si>
  <si>
    <t>п. Вожский ул. Привокзальная д.5</t>
  </si>
  <si>
    <t>п. Вожский ул. Привокзальная д.6</t>
  </si>
  <si>
    <t>с. Корткерос, ул. Московская, д. 19</t>
  </si>
  <si>
    <t>кирпич.</t>
  </si>
  <si>
    <t>п. Усть-Лэкчиим, ул. Школьная, д.2</t>
  </si>
  <si>
    <t>г. Микунь, ул. Комсомольская, д.3</t>
  </si>
  <si>
    <t>п. Жешарт, ул. Гагарина, д.6</t>
  </si>
  <si>
    <t>п. Маджмас, ул. Зеленая, д.20</t>
  </si>
  <si>
    <t>п. Кожмудор, ул. Мира, д.4</t>
  </si>
  <si>
    <t>г. Микунь, ул. Комсомольская, д.1</t>
  </si>
  <si>
    <t>п. Жешарт, ул. Свердлова, д.17/2</t>
  </si>
  <si>
    <t>г. Микунь, ул. Гоголя, д.17</t>
  </si>
  <si>
    <t>г. Микунь, ул. Гоголя, д.21</t>
  </si>
  <si>
    <t>п. Жешарт, ул. Индустриальная, д.11</t>
  </si>
  <si>
    <t>с. Айкино, ул. Комсомольская, д.1</t>
  </si>
  <si>
    <t>г. Сосногорск, ул. Ленина, д. 21</t>
  </si>
  <si>
    <t>пгт. Нижний Одес, ул. Ленина, д. 18</t>
  </si>
  <si>
    <t>пгт. Нижний Одес, ул. Школьная, д. 4</t>
  </si>
  <si>
    <t>пгт. Войвож, ул. Больничная, д.1</t>
  </si>
  <si>
    <t>пгт. Войвож, ул. Октябрьская, д.31</t>
  </si>
  <si>
    <t>пгт. Нижний Одес, ул. Школьная, д. 6</t>
  </si>
  <si>
    <t>пгт. Войвож, ул. Восточная, д. 16</t>
  </si>
  <si>
    <t>пгт. Нижний Одес, ул. Молодежная, д. 7</t>
  </si>
  <si>
    <t>г. Сосногорск, ул. Ленина, д. 34</t>
  </si>
  <si>
    <t>г. Сосногорск, ул. Советская, д. 7а</t>
  </si>
  <si>
    <t>пгт. Нижний Одес, ул. Пионерская, д. 10</t>
  </si>
  <si>
    <t>пгт. Нижний Одес, ул. Нефтяников, д. 11</t>
  </si>
  <si>
    <t>г. Сосногорск, ул. Лесная, д. 3 А</t>
  </si>
  <si>
    <t>г. Сосногорск, ул. 5 микрорайон, д. 13</t>
  </si>
  <si>
    <t>ж/ю</t>
  </si>
  <si>
    <t>г. Сосногорск, ул. Лесная, д. 4 Г</t>
  </si>
  <si>
    <t>пгт. Нижний Одес, ул. Пионерская, д. 2</t>
  </si>
  <si>
    <t>пст. Верхнеижемский, ул. 40 лет Победы, д. 109</t>
  </si>
  <si>
    <t>пгт. Войвож, ул. Советская, д. 1г</t>
  </si>
  <si>
    <t xml:space="preserve">Планируемые показатели выполнения работ краткосрочного плана капитального ремонта в 2019 году </t>
  </si>
  <si>
    <t xml:space="preserve">Планируемые показатели выполнения работ краткосрочного плана капитального ремонта в 2020 году </t>
  </si>
  <si>
    <t xml:space="preserve">ремонт подвальных помещений </t>
  </si>
  <si>
    <t xml:space="preserve">ремонт крыши </t>
  </si>
  <si>
    <t xml:space="preserve">ремонт фундамента </t>
  </si>
  <si>
    <t>Итого по муниципальному образованию городскому округу "Ухта"</t>
  </si>
  <si>
    <t>г.Ухта, набережная Нефтяников, д.5</t>
  </si>
  <si>
    <t>панел.</t>
  </si>
  <si>
    <t>г.Ухта, ул.Куратова, д.13</t>
  </si>
  <si>
    <t>г.Ухта, пр.Ленина, д.40</t>
  </si>
  <si>
    <t>г. Ухта, пр-т. Космонавтов, д.50</t>
  </si>
  <si>
    <t>г.Ухта, пр.Ленина,д. 46</t>
  </si>
  <si>
    <t>г.Ухта, ул.Куратова, д.2</t>
  </si>
  <si>
    <t>г.Ухта, ул.Сенюкова, д.16</t>
  </si>
  <si>
    <t>г.Ухта, ул.Машиностроителей, д.5</t>
  </si>
  <si>
    <t>г. Ухта, пр.Ленина, д.69</t>
  </si>
  <si>
    <t>г.Ухта, ул.Машиностроителей, д. 5а</t>
  </si>
  <si>
    <t>г.Ухта, Ленина 65 (подъезды 2-7)</t>
  </si>
  <si>
    <t>Итого по муниципальному образованию городского округа "Ухта"</t>
  </si>
  <si>
    <t>Городской округ "Ухта"</t>
  </si>
  <si>
    <t>Итого по муниципальному образованию городского округа "Ухта":</t>
  </si>
  <si>
    <t xml:space="preserve">г.Ухта, пгт.Водный, ул.Ленина, д.2 </t>
  </si>
  <si>
    <t>рекон. 1997</t>
  </si>
  <si>
    <t>г.Ухта, ул.Сенюкова, д.20</t>
  </si>
  <si>
    <t xml:space="preserve">г.Ухта, набережная Нефтяников, д. 6   </t>
  </si>
  <si>
    <t>г. Ухта, ул. Куратова, д.20</t>
  </si>
  <si>
    <t>г. Ухта, ул. Социалистическая,д.9</t>
  </si>
  <si>
    <t>керамзито-бетонные</t>
  </si>
  <si>
    <t>г. Ухта, набережная Нефтяников,д.6а</t>
  </si>
  <si>
    <t>г.Ухта, ул.Куратова, д. 9</t>
  </si>
  <si>
    <t>г.Ухта, ул.Крымская, д.3</t>
  </si>
  <si>
    <t>г. Ухта, пр.Ленина, д. 36</t>
  </si>
  <si>
    <t>г. Ухта, ул.Куратова,д. 16</t>
  </si>
  <si>
    <t xml:space="preserve">г.Ухта, набережная Нефтяников, д.7 </t>
  </si>
  <si>
    <t>г.Ухта, ул.Молодежная, д.12</t>
  </si>
  <si>
    <t>г.Ухта, ул.Печорская, д. 6/1</t>
  </si>
  <si>
    <t>кипич.</t>
  </si>
  <si>
    <t>г.Ухта, ул.Интернациональная, д. 54</t>
  </si>
  <si>
    <t>керамзито-бетонные панели</t>
  </si>
  <si>
    <t>г. Ухта, ул.Советская, д.1</t>
  </si>
  <si>
    <t>г. Ухта, пр.Ленина, д. 31/9</t>
  </si>
  <si>
    <t>г.Ухта, ул.Крымская, д.5</t>
  </si>
  <si>
    <t>г.Ухта, ул.Юбилейная, д. 17</t>
  </si>
  <si>
    <t>г.Ухта, ул.Юбилейная, д. 9</t>
  </si>
  <si>
    <t>г.Ухта, пр-т. Космонавтов, д.44</t>
  </si>
  <si>
    <t>г.Ухта, ул.30 лет Октября, д. 19а (1 секция)</t>
  </si>
  <si>
    <t>1995-1998</t>
  </si>
  <si>
    <t>г.Ухта, ул.Дзержинского, д.29 (подъезды 5-8)</t>
  </si>
  <si>
    <t>1994-2003</t>
  </si>
  <si>
    <t>г.Ухта, ул.Куратова, д. 6</t>
  </si>
  <si>
    <t>г.Ухта, ул.Оплеснина, д.5</t>
  </si>
  <si>
    <t>г.Ухта, ул. 30 лет Октября, д.22/12</t>
  </si>
  <si>
    <t>Итого по муниципальному образованию муниципальному району "Койгородский"</t>
  </si>
  <si>
    <t>Итого по  муниципальному образованию городского округа "Койгородский":</t>
  </si>
  <si>
    <t>Муниципальный район "Койгородский"</t>
  </si>
  <si>
    <t>п.Кажым, ул.Молодежная, д.4</t>
  </si>
  <si>
    <t>с.Койгородок, ул.Набережая, д.93</t>
  </si>
  <si>
    <t>с.Койгородок, ул.Набережая, д.95</t>
  </si>
  <si>
    <t>Итого по муниципальному образованию городского округа "Вуктыл":</t>
  </si>
  <si>
    <t>Городской округ "Вуктыл"</t>
  </si>
  <si>
    <t>г. Усинск, ул. Воркутинская,д.9</t>
  </si>
  <si>
    <t>г. Усинск, ул. Нефтяников, д.46</t>
  </si>
  <si>
    <t>ж/б панели</t>
  </si>
  <si>
    <t>г. Усинск, ул. Воркутинская, д.9</t>
  </si>
  <si>
    <t xml:space="preserve">нет </t>
  </si>
  <si>
    <t>Итого по муниципальному образованию городскому округу "Усинск"</t>
  </si>
  <si>
    <t>г. Усинск, ул. Парковая, д.3</t>
  </si>
  <si>
    <t>г. Усинск, ул. Строителей, д.5</t>
  </si>
  <si>
    <t>г. Усинск, ул. Строителей, д.3 "а"</t>
  </si>
  <si>
    <t>г. Усинск, ул. Нефтяников, д.42</t>
  </si>
  <si>
    <t>г. Усинск, ул. Строителей, д. 9 "а"</t>
  </si>
  <si>
    <t>г. Усинск, ул. Возейская, д.11</t>
  </si>
  <si>
    <t>Итого по муниципальному образованию городского округа "Усинск":</t>
  </si>
  <si>
    <t>г. Усинск, ул. Парковая, д.5</t>
  </si>
  <si>
    <t>г. Усинск, ул. Мира, д.15</t>
  </si>
  <si>
    <t>Итого по муниципальному образованию городского округа "Усинск"</t>
  </si>
  <si>
    <t>Городской округ "Усинск"</t>
  </si>
  <si>
    <t>Итого по муниципальному образованию городскому округу "Воркута"</t>
  </si>
  <si>
    <t>г.Воркута, ул. Авиационная , д. 55</t>
  </si>
  <si>
    <t>Крупнопанельный</t>
  </si>
  <si>
    <t>г. Воркута, ул. Б.Пищевиков, д. 11</t>
  </si>
  <si>
    <t>г. Воркута, ул. Ломоносова, д. 3а</t>
  </si>
  <si>
    <t>г. Воркута, ул. Ломоносова, д. 3</t>
  </si>
  <si>
    <t>г. Воркута, ул. Снежная, д. 22</t>
  </si>
  <si>
    <t>Объемно-блочный</t>
  </si>
  <si>
    <t>г. Воркута, ул. Яновского, д. 14</t>
  </si>
  <si>
    <t>Кирпичный</t>
  </si>
  <si>
    <t>Итого по муниципальному образованию городского округа "Воркута"</t>
  </si>
  <si>
    <t>Итого по муниципальному образованию городского округа "Воркута":</t>
  </si>
  <si>
    <t>г. Воркута, ул. Дончука, д. 2</t>
  </si>
  <si>
    <t>г. Воркута, пгт. Воргашор, Катаева, д. 35</t>
  </si>
  <si>
    <t>г. Воркута, ул. Ленина, д. 14</t>
  </si>
  <si>
    <t>г. Воркута, ул. Ленина, д. 48</t>
  </si>
  <si>
    <t>г. Воркута, пст. Сивомаскинский, ул.  Лесная, д. 1а</t>
  </si>
  <si>
    <t>г. Воркута, ул. Парковая, д. 30</t>
  </si>
  <si>
    <t>г. Воркута, ул. Парковая, д. 34</t>
  </si>
  <si>
    <t>г. Воркута, ул. Парковая, д. 36</t>
  </si>
  <si>
    <t>г. Воркута, ул. Ш.Набережная, д. 10</t>
  </si>
  <si>
    <t>г. Воркута, ул. Энгельса, д. 5</t>
  </si>
  <si>
    <t>г. Воркута, пгт. Воргашор, ул. Энтузиастов, д. 13/3</t>
  </si>
  <si>
    <t>г. Воркута, пгт. Воргашор, ул. Энтузиастов, д. 21/4</t>
  </si>
  <si>
    <t>г. Воркута, пгт. Воргашор, ул. Энтузиастов 23</t>
  </si>
  <si>
    <t>г. Воркута, ул. Привокзальная, д. 9</t>
  </si>
  <si>
    <t>г. Воркута, ул. Привокзальная, д. 25а</t>
  </si>
  <si>
    <t>г. Воркута, ул. Возейская, д. 4</t>
  </si>
  <si>
    <t>г. Воркута, ул. Яновского, д. 3-б</t>
  </si>
  <si>
    <t>г. Воркута, ул. Парковая, д. 42</t>
  </si>
  <si>
    <t>г. Воркута, ул. Суворова, д. 10</t>
  </si>
  <si>
    <t>Городской округ "Воркута"</t>
  </si>
  <si>
    <t>Итого по муниципальному образованию муниципальному району "Княжпогостский"</t>
  </si>
  <si>
    <t>г.Емва, ул.Минская, д.11</t>
  </si>
  <si>
    <t>1971</t>
  </si>
  <si>
    <t>г.Емва, ул.Чапаева, д.22</t>
  </si>
  <si>
    <t>1965</t>
  </si>
  <si>
    <t>пст. Иоссер, ул.Береговая, д.5</t>
  </si>
  <si>
    <t>пст. Чиньяворык, ул.Свердлова, д.24</t>
  </si>
  <si>
    <t>пст. Чиньяворык, ул.Шевченко, д.5</t>
  </si>
  <si>
    <t>пст. Чиньяворык, ул.Свердлова, д.11</t>
  </si>
  <si>
    <t>пгт. Синдор, ул.Строителей,д.28</t>
  </si>
  <si>
    <t>блочные</t>
  </si>
  <si>
    <t>г.Емва, ул.Киевская,д.3</t>
  </si>
  <si>
    <t>г.Емва, ул.Мечникова, д.22</t>
  </si>
  <si>
    <t>1963</t>
  </si>
  <si>
    <t>г.Емва, ул.Московская, д.4</t>
  </si>
  <si>
    <t>1970</t>
  </si>
  <si>
    <t>г.Емва, ул.Пионерская,д.26</t>
  </si>
  <si>
    <t>пст. Иоссер, ул.Береговая, д.1</t>
  </si>
  <si>
    <t>пст. Чиньяворык, ул.Ленина, д.12</t>
  </si>
  <si>
    <t>пгт. Синдор, ул.Гагарина,д.10</t>
  </si>
  <si>
    <t>панельные</t>
  </si>
  <si>
    <t>г.Емва, ул.Киевская,д.9</t>
  </si>
  <si>
    <t>1967</t>
  </si>
  <si>
    <t>г.Емва, ул.Ленинградская,д.28</t>
  </si>
  <si>
    <t>1972</t>
  </si>
  <si>
    <t>г.Емва, ул.30 лет Победы, д.17</t>
  </si>
  <si>
    <t>1962</t>
  </si>
  <si>
    <t>г.Емва, ул.60 лет Октября,д.69</t>
  </si>
  <si>
    <t>1983</t>
  </si>
  <si>
    <t>Итого по  муниципальному образованию городского округа "Княжпогостский":</t>
  </si>
  <si>
    <t>Муниципальный район "Княжпогостский"</t>
  </si>
  <si>
    <t>г. Печора, Печорский пр-т, д. 83</t>
  </si>
  <si>
    <t>с. Айкино, пер. Мелиораторов д.5а</t>
  </si>
  <si>
    <t>дерев</t>
  </si>
  <si>
    <t>с. Айкино, пер. Мелиораторов д.7а</t>
  </si>
  <si>
    <t>г. Сосногорск, ул. Пионерская, д. 9</t>
  </si>
  <si>
    <t>с.Ношуль, ул. Советская, 1г</t>
  </si>
  <si>
    <t>г. Печора, ул. Московская, д. 26</t>
  </si>
  <si>
    <t>г. Печора,ул. Островского, д. 29</t>
  </si>
  <si>
    <t>с.Усть-Цильма, ул.Новый квартал, д.14</t>
  </si>
  <si>
    <t>г.Емва, ул.Авиационная, д.4</t>
  </si>
  <si>
    <t>с.Шошка,ул.Центральная, д.5</t>
  </si>
  <si>
    <t>с. Серегово, Северный, д.7</t>
  </si>
  <si>
    <t>с.Зеленец, 2 квартал, д.15</t>
  </si>
  <si>
    <t>г. Инта, ул. Мира, 23</t>
  </si>
  <si>
    <t>с. Косьювом, д.3</t>
  </si>
  <si>
    <t xml:space="preserve">разработка ПСД </t>
  </si>
  <si>
    <t>г. Сыктывкар, Октябрьский проспект, д.61</t>
  </si>
  <si>
    <t>г. Сыктывкар, Октябрьский проспект, д.69</t>
  </si>
  <si>
    <t>г. Сыктывкар, Оплеснина, д.17</t>
  </si>
  <si>
    <t>г. Сыктывкар, Партизанская, д.1</t>
  </si>
  <si>
    <t>г. Сыктывкар, Рейдовая, д.13</t>
  </si>
  <si>
    <t>г. Сыктывкар, Северная, д.53а</t>
  </si>
  <si>
    <t>г. Сыктывкар, Серова, д. 48 (1 оч)</t>
  </si>
  <si>
    <t>г. Сыктывкар, Серова, д. 48 (2 оч)</t>
  </si>
  <si>
    <t>г. Сыктывкар, Советская, д.26</t>
  </si>
  <si>
    <t>г. Сыктывкар, Советская, д.35</t>
  </si>
  <si>
    <t>г. Сыктывкар, Коммунистическая, д.20</t>
  </si>
  <si>
    <t>г. Сыктывкар, Чайкиной, д.43</t>
  </si>
  <si>
    <t>г. Усинск, ул. Строителей, д.3</t>
  </si>
  <si>
    <t>г. Усинск, ул. Строителей, д.7</t>
  </si>
  <si>
    <t>г. Сыктывкар, Интернациональная, д.176</t>
  </si>
  <si>
    <t>г. Сыктывкар,  Коммунистическая, д.20</t>
  </si>
  <si>
    <t>блоки</t>
  </si>
  <si>
    <t>г. Сыктывкар, Серова, д.48 (1 оч)</t>
  </si>
  <si>
    <t>г. Сыктывкар, Серова, д.48 (2 оч)</t>
  </si>
  <si>
    <t>брусчатые</t>
  </si>
  <si>
    <t>г. Инта, ул. Горького, 7</t>
  </si>
  <si>
    <t>г. Сосногорск, ул. 40 лет Коми, д. 7</t>
  </si>
  <si>
    <t xml:space="preserve">ремонт внутридомовых инженерных систем водоотведения </t>
  </si>
  <si>
    <t>год</t>
  </si>
  <si>
    <t>с.Объячево, ул. 30 лет Победы, д. 9</t>
  </si>
  <si>
    <t>с.Объячево, ул. 1 Мая д.9</t>
  </si>
  <si>
    <t>с. Объячево, ул.30 лет Победы, д.9</t>
  </si>
  <si>
    <t>г. Ухта, ст. Ветлосян, д. 25</t>
  </si>
  <si>
    <t>г. Ухта, пгт. Боровой, ул. Станционная, д.4</t>
  </si>
  <si>
    <t>арболит.</t>
  </si>
  <si>
    <t>Приложение № 1 к изменениям в постановление Правительства Республики Коми "13"августа 2018 года № 359     
Приложение 1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Коми, на 2018 - 2020 годы</t>
  </si>
  <si>
    <t>Приложение № 2 к изменениям в постановление Правительства Республики Коми "13"августа 2018 года  № 359    
Приложение 2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Коми, на 2018 - 2020 годы</t>
  </si>
  <si>
    <t>Приложение № 3 к изменениям в постановление Правительства Республики Коми "13" августа 2018 года  № 359    
Приложение 3 к краткосрочному плану реализации региональной программы капитального ремонта общего имущества в многоквартирных домах, расположенных на территории Республики Коми, на 2018 - 2020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</si>
</sst>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0.0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\$* #,##0.00_);_(\$* \(#,##0.00\);_(\$* \-??_);_(@_)"/>
    <numFmt numFmtId="170" formatCode="_(* #,##0.00_);_(* \(#,##0.00\);_(* \-??_);_(@_)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64">
    <xf numFmtId="0" fontId="0" fillId="0" borderId="0"/>
    <xf numFmtId="0" fontId="13" fillId="0" borderId="0"/>
    <xf numFmtId="0" fontId="13" fillId="0" borderId="0"/>
    <xf numFmtId="0" fontId="17" fillId="0" borderId="0"/>
    <xf numFmtId="0" fontId="16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3" fillId="0" borderId="0"/>
    <xf numFmtId="0" fontId="16" fillId="0" borderId="0"/>
    <xf numFmtId="0" fontId="16" fillId="0" borderId="0"/>
    <xf numFmtId="0" fontId="33" fillId="0" borderId="0"/>
    <xf numFmtId="0" fontId="13" fillId="0" borderId="0"/>
    <xf numFmtId="0" fontId="34" fillId="0" borderId="0"/>
    <xf numFmtId="0" fontId="35" fillId="6" borderId="0">
      <alignment horizontal="left" vertical="center"/>
    </xf>
    <xf numFmtId="0" fontId="36" fillId="6" borderId="0">
      <alignment horizontal="right" vertical="center"/>
    </xf>
    <xf numFmtId="169" fontId="16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7" fontId="16" fillId="0" borderId="0" applyFont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169" fontId="16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33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</cellStyleXfs>
  <cellXfs count="322">
    <xf numFmtId="0" fontId="0" fillId="0" borderId="0" xfId="0"/>
    <xf numFmtId="0" fontId="1" fillId="0" borderId="0" xfId="0" applyFont="1" applyAlignment="1">
      <alignment vertical="top" wrapText="1"/>
    </xf>
    <xf numFmtId="164" fontId="5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1" xfId="0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12" fillId="3" borderId="0" xfId="0" applyFont="1" applyFill="1"/>
    <xf numFmtId="0" fontId="9" fillId="3" borderId="0" xfId="0" applyFont="1" applyFill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165" fontId="7" fillId="3" borderId="3" xfId="0" applyNumberFormat="1" applyFont="1" applyFill="1" applyBorder="1" applyAlignment="1">
      <alignment horizontal="center"/>
    </xf>
    <xf numFmtId="4" fontId="10" fillId="3" borderId="1" xfId="0" applyNumberFormat="1" applyFont="1" applyFill="1" applyBorder="1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164" fontId="11" fillId="3" borderId="1" xfId="0" applyNumberFormat="1" applyFont="1" applyFill="1" applyBorder="1" applyAlignment="1">
      <alignment horizontal="right"/>
    </xf>
    <xf numFmtId="0" fontId="14" fillId="3" borderId="0" xfId="0" applyFont="1" applyFill="1"/>
    <xf numFmtId="164" fontId="7" fillId="3" borderId="3" xfId="0" applyNumberFormat="1" applyFont="1" applyFill="1" applyBorder="1" applyAlignment="1">
      <alignment horizontal="left" wrapText="1"/>
    </xf>
    <xf numFmtId="0" fontId="0" fillId="3" borderId="0" xfId="0" applyFill="1"/>
    <xf numFmtId="0" fontId="2" fillId="0" borderId="0" xfId="0" applyFont="1" applyAlignment="1">
      <alignment horizontal="center" vertical="top"/>
    </xf>
    <xf numFmtId="0" fontId="20" fillId="0" borderId="0" xfId="0" applyFont="1"/>
    <xf numFmtId="165" fontId="7" fillId="3" borderId="1" xfId="0" applyNumberFormat="1" applyFont="1" applyFill="1" applyBorder="1" applyAlignment="1">
      <alignment horizontal="center"/>
    </xf>
    <xf numFmtId="0" fontId="8" fillId="3" borderId="0" xfId="0" applyFont="1" applyFill="1"/>
    <xf numFmtId="0" fontId="14" fillId="3" borderId="0" xfId="0" applyFont="1" applyFill="1" applyBorder="1"/>
    <xf numFmtId="4" fontId="10" fillId="3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/>
    <xf numFmtId="0" fontId="6" fillId="3" borderId="0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3" fontId="2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justify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2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0" fontId="2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 applyProtection="1">
      <alignment horizontal="left" vertical="center" wrapText="1"/>
      <protection locked="0"/>
    </xf>
    <xf numFmtId="0" fontId="7" fillId="3" borderId="1" xfId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top" wrapText="1"/>
    </xf>
    <xf numFmtId="0" fontId="7" fillId="3" borderId="3" xfId="3" applyFont="1" applyFill="1" applyBorder="1" applyAlignment="1" applyProtection="1">
      <alignment horizontal="left" vertical="center" wrapText="1"/>
      <protection locked="0"/>
    </xf>
    <xf numFmtId="0" fontId="28" fillId="3" borderId="1" xfId="0" applyNumberFormat="1" applyFont="1" applyFill="1" applyBorder="1" applyAlignment="1">
      <alignment horizontal="left" vertical="top" wrapText="1"/>
    </xf>
    <xf numFmtId="0" fontId="7" fillId="3" borderId="1" xfId="1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/>
    </xf>
    <xf numFmtId="4" fontId="7" fillId="3" borderId="1" xfId="11" applyNumberFormat="1" applyFont="1" applyFill="1" applyBorder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/>
    </xf>
    <xf numFmtId="3" fontId="28" fillId="3" borderId="1" xfId="0" applyNumberFormat="1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right"/>
    </xf>
    <xf numFmtId="4" fontId="25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64" fontId="25" fillId="3" borderId="1" xfId="0" applyNumberFormat="1" applyFont="1" applyFill="1" applyBorder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4" fontId="25" fillId="3" borderId="1" xfId="0" applyNumberFormat="1" applyFont="1" applyFill="1" applyBorder="1" applyAlignment="1">
      <alignment horizontal="center" vertical="center"/>
    </xf>
    <xf numFmtId="4" fontId="25" fillId="3" borderId="4" xfId="0" applyNumberFormat="1" applyFont="1" applyFill="1" applyBorder="1" applyAlignment="1">
      <alignment horizontal="right"/>
    </xf>
    <xf numFmtId="0" fontId="28" fillId="3" borderId="1" xfId="0" applyFont="1" applyFill="1" applyBorder="1" applyAlignment="1">
      <alignment vertical="center" wrapText="1"/>
    </xf>
    <xf numFmtId="0" fontId="28" fillId="3" borderId="1" xfId="0" applyFont="1" applyFill="1" applyBorder="1" applyAlignment="1">
      <alignment horizontal="left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wrapText="1"/>
    </xf>
    <xf numFmtId="4" fontId="7" fillId="3" borderId="1" xfId="0" applyNumberFormat="1" applyFont="1" applyFill="1" applyBorder="1" applyAlignment="1">
      <alignment horizontal="right"/>
    </xf>
    <xf numFmtId="0" fontId="30" fillId="3" borderId="0" xfId="0" applyFont="1" applyFill="1"/>
    <xf numFmtId="0" fontId="31" fillId="3" borderId="0" xfId="0" applyFont="1" applyFill="1"/>
    <xf numFmtId="0" fontId="7" fillId="3" borderId="1" xfId="12" applyFont="1" applyFill="1" applyBorder="1" applyAlignment="1">
      <alignment horizontal="left" vertical="center" wrapText="1"/>
    </xf>
    <xf numFmtId="1" fontId="2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/>
    <xf numFmtId="0" fontId="26" fillId="3" borderId="0" xfId="0" applyFont="1" applyFill="1"/>
    <xf numFmtId="0" fontId="27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justify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" fontId="2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1" fillId="3" borderId="0" xfId="0" applyFont="1" applyFill="1" applyAlignment="1">
      <alignment horizontal="right"/>
    </xf>
    <xf numFmtId="0" fontId="7" fillId="3" borderId="9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horizontal="center" vertical="center" wrapText="1"/>
    </xf>
    <xf numFmtId="4" fontId="22" fillId="3" borderId="9" xfId="0" applyNumberFormat="1" applyFont="1" applyFill="1" applyBorder="1" applyAlignment="1">
      <alignment horizontal="center" vertical="center" wrapText="1"/>
    </xf>
    <xf numFmtId="4" fontId="22" fillId="3" borderId="9" xfId="3" applyNumberFormat="1" applyFont="1" applyFill="1" applyBorder="1" applyAlignment="1">
      <alignment horizontal="center" vertical="center" wrapText="1"/>
    </xf>
    <xf numFmtId="4" fontId="7" fillId="3" borderId="9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4" fontId="27" fillId="3" borderId="1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left" vertical="center"/>
    </xf>
    <xf numFmtId="4" fontId="25" fillId="3" borderId="4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2" fillId="3" borderId="9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2" fillId="0" borderId="1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5" borderId="1" xfId="15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3" borderId="0" xfId="0" applyFont="1" applyFill="1"/>
    <xf numFmtId="0" fontId="11" fillId="3" borderId="0" xfId="0" applyFont="1" applyFill="1"/>
    <xf numFmtId="4" fontId="22" fillId="3" borderId="0" xfId="0" applyNumberFormat="1" applyFont="1" applyFill="1"/>
    <xf numFmtId="0" fontId="2" fillId="3" borderId="0" xfId="0" applyFont="1" applyFill="1"/>
    <xf numFmtId="0" fontId="22" fillId="0" borderId="1" xfId="0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left" wrapText="1"/>
    </xf>
    <xf numFmtId="0" fontId="2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28" fillId="3" borderId="1" xfId="0" applyNumberFormat="1" applyFont="1" applyFill="1" applyBorder="1" applyAlignment="1">
      <alignment vertical="center" wrapText="1"/>
    </xf>
    <xf numFmtId="0" fontId="28" fillId="3" borderId="1" xfId="0" applyNumberFormat="1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4" fontId="22" fillId="0" borderId="1" xfId="0" applyNumberFormat="1" applyFont="1" applyBorder="1" applyAlignment="1">
      <alignment horizontal="center"/>
    </xf>
    <xf numFmtId="0" fontId="23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2" fontId="7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 wrapText="1"/>
    </xf>
    <xf numFmtId="1" fontId="7" fillId="3" borderId="2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" fontId="0" fillId="0" borderId="0" xfId="0" applyNumberFormat="1" applyFill="1"/>
    <xf numFmtId="1" fontId="25" fillId="0" borderId="4" xfId="0" applyNumberFormat="1" applyFont="1" applyFill="1" applyBorder="1" applyAlignment="1">
      <alignment horizontal="center"/>
    </xf>
    <xf numFmtId="1" fontId="25" fillId="3" borderId="4" xfId="0" applyNumberFormat="1" applyFont="1" applyFill="1" applyBorder="1" applyAlignment="1">
      <alignment horizontal="center"/>
    </xf>
    <xf numFmtId="1" fontId="25" fillId="3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25" fillId="3" borderId="4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/>
    </xf>
    <xf numFmtId="1" fontId="25" fillId="3" borderId="1" xfId="0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28" fillId="5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2" borderId="0" xfId="0" applyNumberFormat="1" applyFill="1"/>
    <xf numFmtId="1" fontId="0" fillId="0" borderId="0" xfId="0" applyNumberFormat="1"/>
    <xf numFmtId="3" fontId="22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center" wrapText="1"/>
    </xf>
    <xf numFmtId="166" fontId="22" fillId="0" borderId="1" xfId="0" applyNumberFormat="1" applyFont="1" applyBorder="1" applyAlignment="1">
      <alignment horizontal="center" wrapText="1"/>
    </xf>
    <xf numFmtId="0" fontId="22" fillId="0" borderId="0" xfId="0" applyFont="1"/>
    <xf numFmtId="0" fontId="26" fillId="0" borderId="0" xfId="0" applyFont="1"/>
    <xf numFmtId="166" fontId="7" fillId="3" borderId="9" xfId="0" applyNumberFormat="1" applyFont="1" applyFill="1" applyBorder="1" applyAlignment="1">
      <alignment horizontal="left"/>
    </xf>
    <xf numFmtId="1" fontId="7" fillId="0" borderId="9" xfId="0" applyNumberFormat="1" applyFont="1" applyBorder="1" applyAlignment="1">
      <alignment horizontal="center"/>
    </xf>
    <xf numFmtId="166" fontId="7" fillId="0" borderId="9" xfId="0" applyNumberFormat="1" applyFont="1" applyBorder="1" applyAlignment="1">
      <alignment horizontal="center"/>
    </xf>
    <xf numFmtId="166" fontId="7" fillId="3" borderId="1" xfId="0" applyNumberFormat="1" applyFont="1" applyFill="1" applyBorder="1" applyAlignment="1">
      <alignment horizontal="left"/>
    </xf>
    <xf numFmtId="1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center"/>
    </xf>
    <xf numFmtId="166" fontId="22" fillId="0" borderId="1" xfId="0" applyNumberFormat="1" applyFont="1" applyBorder="1" applyAlignment="1">
      <alignment horizontal="left"/>
    </xf>
    <xf numFmtId="166" fontId="22" fillId="0" borderId="1" xfId="0" applyNumberFormat="1" applyFont="1" applyBorder="1" applyAlignment="1">
      <alignment horizontal="left" wrapText="1"/>
    </xf>
    <xf numFmtId="166" fontId="7" fillId="0" borderId="1" xfId="0" applyNumberFormat="1" applyFont="1" applyBorder="1" applyAlignment="1">
      <alignment horizontal="left" wrapText="1"/>
    </xf>
    <xf numFmtId="1" fontId="7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 wrapText="1"/>
    </xf>
    <xf numFmtId="1" fontId="0" fillId="0" borderId="1" xfId="0" applyNumberFormat="1" applyFill="1" applyBorder="1" applyAlignment="1">
      <alignment vertical="center"/>
    </xf>
    <xf numFmtId="1" fontId="22" fillId="0" borderId="9" xfId="0" applyNumberFormat="1" applyFont="1" applyBorder="1" applyAlignment="1">
      <alignment horizontal="center"/>
    </xf>
    <xf numFmtId="3" fontId="28" fillId="3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justify" vertical="center" wrapText="1"/>
    </xf>
    <xf numFmtId="1" fontId="7" fillId="3" borderId="8" xfId="0" applyNumberFormat="1" applyFont="1" applyFill="1" applyBorder="1" applyAlignment="1">
      <alignment horizontal="center" vertical="center"/>
    </xf>
    <xf numFmtId="0" fontId="26" fillId="3" borderId="1" xfId="0" applyFont="1" applyFill="1" applyBorder="1"/>
    <xf numFmtId="2" fontId="22" fillId="3" borderId="1" xfId="0" applyNumberFormat="1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/>
    </xf>
    <xf numFmtId="1" fontId="22" fillId="3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22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right"/>
    </xf>
    <xf numFmtId="164" fontId="11" fillId="3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center" vertical="center"/>
    </xf>
    <xf numFmtId="4" fontId="25" fillId="3" borderId="3" xfId="0" applyNumberFormat="1" applyFont="1" applyFill="1" applyBorder="1" applyAlignment="1">
      <alignment horizontal="center"/>
    </xf>
    <xf numFmtId="4" fontId="4" fillId="3" borderId="6" xfId="0" applyNumberFormat="1" applyFont="1" applyFill="1" applyBorder="1" applyAlignment="1">
      <alignment horizontal="right"/>
    </xf>
    <xf numFmtId="4" fontId="7" fillId="3" borderId="3" xfId="0" applyNumberFormat="1" applyFont="1" applyFill="1" applyBorder="1" applyAlignment="1">
      <alignment horizontal="center"/>
    </xf>
    <xf numFmtId="4" fontId="10" fillId="3" borderId="3" xfId="0" applyNumberFormat="1" applyFont="1" applyFill="1" applyBorder="1" applyAlignment="1">
      <alignment horizontal="right"/>
    </xf>
    <xf numFmtId="4" fontId="25" fillId="3" borderId="6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4" fontId="25" fillId="3" borderId="3" xfId="0" applyNumberFormat="1" applyFont="1" applyFill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164" fontId="25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/>
    <xf numFmtId="0" fontId="7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" fontId="41" fillId="0" borderId="1" xfId="0" applyNumberFormat="1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center" wrapText="1"/>
    </xf>
    <xf numFmtId="0" fontId="42" fillId="0" borderId="1" xfId="0" applyFont="1" applyBorder="1" applyAlignment="1">
      <alignment wrapText="1"/>
    </xf>
    <xf numFmtId="1" fontId="41" fillId="0" borderId="1" xfId="0" applyNumberFormat="1" applyFont="1" applyFill="1" applyBorder="1" applyAlignment="1">
      <alignment horizontal="center" wrapText="1"/>
    </xf>
    <xf numFmtId="0" fontId="41" fillId="0" borderId="7" xfId="0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1" fontId="41" fillId="0" borderId="2" xfId="0" applyNumberFormat="1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wrapText="1"/>
    </xf>
    <xf numFmtId="1" fontId="0" fillId="3" borderId="0" xfId="0" applyNumberFormat="1" applyFill="1"/>
    <xf numFmtId="0" fontId="25" fillId="3" borderId="3" xfId="0" applyFont="1" applyFill="1" applyBorder="1" applyAlignment="1">
      <alignment horizontal="justify" vertical="center" wrapText="1"/>
    </xf>
    <xf numFmtId="0" fontId="25" fillId="3" borderId="4" xfId="0" applyFont="1" applyFill="1" applyBorder="1" applyAlignment="1">
      <alignment horizontal="justify" vertical="center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5" fillId="3" borderId="3" xfId="0" applyFont="1" applyFill="1" applyBorder="1" applyAlignment="1">
      <alignment vertical="center" wrapText="1"/>
    </xf>
    <xf numFmtId="0" fontId="25" fillId="3" borderId="4" xfId="0" applyFont="1" applyFill="1" applyBorder="1" applyAlignment="1">
      <alignment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1" fontId="41" fillId="0" borderId="8" xfId="0" applyNumberFormat="1" applyFont="1" applyBorder="1" applyAlignment="1">
      <alignment horizontal="center" vertical="center" wrapText="1"/>
    </xf>
    <xf numFmtId="1" fontId="41" fillId="0" borderId="12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25" fillId="3" borderId="1" xfId="0" applyNumberFormat="1" applyFont="1" applyFill="1" applyBorder="1" applyAlignment="1">
      <alignment horizontal="left" wrapText="1"/>
    </xf>
    <xf numFmtId="165" fontId="25" fillId="3" borderId="3" xfId="0" applyNumberFormat="1" applyFont="1" applyFill="1" applyBorder="1" applyAlignment="1">
      <alignment horizontal="left" wrapText="1"/>
    </xf>
    <xf numFmtId="165" fontId="25" fillId="3" borderId="4" xfId="0" applyNumberFormat="1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/>
    <xf numFmtId="0" fontId="2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5" fillId="3" borderId="3" xfId="0" applyFont="1" applyFill="1" applyBorder="1" applyAlignment="1">
      <alignment horizontal="left" wrapText="1"/>
    </xf>
    <xf numFmtId="0" fontId="25" fillId="3" borderId="4" xfId="0" applyFont="1" applyFill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41" fillId="0" borderId="5" xfId="0" applyFont="1" applyBorder="1" applyAlignment="1">
      <alignment horizontal="center" vertical="center" wrapText="1"/>
    </xf>
    <xf numFmtId="1" fontId="41" fillId="0" borderId="3" xfId="0" applyNumberFormat="1" applyFont="1" applyFill="1" applyBorder="1" applyAlignment="1">
      <alignment horizontal="center" vertical="center" wrapText="1"/>
    </xf>
    <xf numFmtId="1" fontId="42" fillId="0" borderId="6" xfId="0" applyNumberFormat="1" applyFont="1" applyBorder="1" applyAlignment="1">
      <alignment horizontal="center" vertical="center" wrapText="1"/>
    </xf>
    <xf numFmtId="1" fontId="42" fillId="0" borderId="4" xfId="0" applyNumberFormat="1" applyFont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1" fontId="41" fillId="0" borderId="7" xfId="0" applyNumberFormat="1" applyFont="1" applyFill="1" applyBorder="1" applyAlignment="1">
      <alignment horizontal="center" vertical="center" wrapText="1"/>
    </xf>
    <xf numFmtId="1" fontId="42" fillId="0" borderId="8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left" wrapText="1"/>
    </xf>
    <xf numFmtId="0" fontId="23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764">
    <cellStyle name="Excel Built-in Normal" xfId="20"/>
    <cellStyle name="S12" xfId="21"/>
    <cellStyle name="S44" xfId="22"/>
    <cellStyle name="Денежный 10" xfId="23"/>
    <cellStyle name="Денежный 10 2" xfId="24"/>
    <cellStyle name="Денежный 10 3" xfId="25"/>
    <cellStyle name="Денежный 10 4" xfId="26"/>
    <cellStyle name="Денежный 10 5" xfId="27"/>
    <cellStyle name="Денежный 10 6" xfId="28"/>
    <cellStyle name="Денежный 10 7" xfId="29"/>
    <cellStyle name="Денежный 10 8" xfId="30"/>
    <cellStyle name="Денежный 10 9" xfId="31"/>
    <cellStyle name="Денежный 11" xfId="32"/>
    <cellStyle name="Денежный 12" xfId="33"/>
    <cellStyle name="Денежный 13" xfId="34"/>
    <cellStyle name="Денежный 14" xfId="35"/>
    <cellStyle name="Денежный 15" xfId="36"/>
    <cellStyle name="Денежный 16" xfId="37"/>
    <cellStyle name="Денежный 17" xfId="38"/>
    <cellStyle name="Денежный 18" xfId="39"/>
    <cellStyle name="Денежный 19" xfId="40"/>
    <cellStyle name="Денежный 2" xfId="41"/>
    <cellStyle name="Денежный 2 10" xfId="42"/>
    <cellStyle name="Денежный 2 11" xfId="43"/>
    <cellStyle name="Денежный 2 2" xfId="44"/>
    <cellStyle name="Денежный 2 2 2" xfId="45"/>
    <cellStyle name="Денежный 2 2 3" xfId="46"/>
    <cellStyle name="Денежный 2 2 4" xfId="47"/>
    <cellStyle name="Денежный 2 2 5" xfId="48"/>
    <cellStyle name="Денежный 2 3" xfId="49"/>
    <cellStyle name="Денежный 2 4" xfId="50"/>
    <cellStyle name="Денежный 2 5" xfId="51"/>
    <cellStyle name="Денежный 2 6" xfId="52"/>
    <cellStyle name="Денежный 2 7" xfId="53"/>
    <cellStyle name="Денежный 2 8" xfId="54"/>
    <cellStyle name="Денежный 2 9" xfId="55"/>
    <cellStyle name="Денежный 20" xfId="56"/>
    <cellStyle name="Денежный 21" xfId="57"/>
    <cellStyle name="Денежный 22" xfId="58"/>
    <cellStyle name="Денежный 23" xfId="59"/>
    <cellStyle name="Денежный 24" xfId="60"/>
    <cellStyle name="Денежный 25" xfId="61"/>
    <cellStyle name="Денежный 26" xfId="62"/>
    <cellStyle name="Денежный 27" xfId="63"/>
    <cellStyle name="Денежный 28" xfId="64"/>
    <cellStyle name="Денежный 29" xfId="65"/>
    <cellStyle name="Денежный 3" xfId="66"/>
    <cellStyle name="Денежный 3 2" xfId="67"/>
    <cellStyle name="Денежный 30" xfId="68"/>
    <cellStyle name="Денежный 31" xfId="69"/>
    <cellStyle name="Денежный 32" xfId="70"/>
    <cellStyle name="Денежный 33" xfId="71"/>
    <cellStyle name="Денежный 34" xfId="72"/>
    <cellStyle name="Денежный 35" xfId="73"/>
    <cellStyle name="Денежный 36" xfId="74"/>
    <cellStyle name="Денежный 37" xfId="75"/>
    <cellStyle name="Денежный 37 2" xfId="76"/>
    <cellStyle name="Денежный 37 3" xfId="77"/>
    <cellStyle name="Денежный 37 4" xfId="78"/>
    <cellStyle name="Денежный 37 5" xfId="79"/>
    <cellStyle name="Денежный 37 6" xfId="80"/>
    <cellStyle name="Денежный 37 7" xfId="81"/>
    <cellStyle name="Денежный 37 8" xfId="82"/>
    <cellStyle name="Денежный 37 9" xfId="83"/>
    <cellStyle name="Денежный 38" xfId="84"/>
    <cellStyle name="Денежный 38 2" xfId="85"/>
    <cellStyle name="Денежный 38 3" xfId="86"/>
    <cellStyle name="Денежный 38 4" xfId="87"/>
    <cellStyle name="Денежный 38 5" xfId="88"/>
    <cellStyle name="Денежный 38 6" xfId="89"/>
    <cellStyle name="Денежный 38 7" xfId="90"/>
    <cellStyle name="Денежный 38 8" xfId="91"/>
    <cellStyle name="Денежный 38 9" xfId="92"/>
    <cellStyle name="Денежный 39" xfId="93"/>
    <cellStyle name="Денежный 4" xfId="94"/>
    <cellStyle name="Денежный 4 2" xfId="95"/>
    <cellStyle name="Денежный 40" xfId="96"/>
    <cellStyle name="Денежный 41" xfId="97"/>
    <cellStyle name="Денежный 42" xfId="98"/>
    <cellStyle name="Денежный 43" xfId="99"/>
    <cellStyle name="Денежный 44" xfId="100"/>
    <cellStyle name="Денежный 45" xfId="101"/>
    <cellStyle name="Денежный 46" xfId="102"/>
    <cellStyle name="Денежный 47" xfId="103"/>
    <cellStyle name="Денежный 48" xfId="104"/>
    <cellStyle name="Денежный 49" xfId="105"/>
    <cellStyle name="Денежный 5" xfId="106"/>
    <cellStyle name="Денежный 50" xfId="107"/>
    <cellStyle name="Денежный 51" xfId="108"/>
    <cellStyle name="Денежный 52" xfId="109"/>
    <cellStyle name="Денежный 53" xfId="110"/>
    <cellStyle name="Денежный 54" xfId="111"/>
    <cellStyle name="Денежный 55" xfId="112"/>
    <cellStyle name="Денежный 56" xfId="113"/>
    <cellStyle name="Денежный 57" xfId="114"/>
    <cellStyle name="Денежный 58" xfId="115"/>
    <cellStyle name="Денежный 59" xfId="116"/>
    <cellStyle name="Денежный 6" xfId="117"/>
    <cellStyle name="Денежный 7" xfId="118"/>
    <cellStyle name="Денежный 8" xfId="119"/>
    <cellStyle name="Денежный 9" xfId="120"/>
    <cellStyle name="Обычный" xfId="0" builtinId="0"/>
    <cellStyle name="Обычный 10" xfId="2"/>
    <cellStyle name="Обычный 10 2" xfId="121"/>
    <cellStyle name="Обычный 10 2 2" xfId="122"/>
    <cellStyle name="Обычный 10 2 2 2" xfId="123"/>
    <cellStyle name="Обычный 10 2 3" xfId="124"/>
    <cellStyle name="Обычный 10 3" xfId="125"/>
    <cellStyle name="Обычный 10 3 2" xfId="126"/>
    <cellStyle name="Обычный 10 4" xfId="127"/>
    <cellStyle name="Обычный 11" xfId="128"/>
    <cellStyle name="Обычный 11 2" xfId="129"/>
    <cellStyle name="Обычный 11 2 2" xfId="130"/>
    <cellStyle name="Обычный 11 2 2 2" xfId="131"/>
    <cellStyle name="Обычный 11 2 3" xfId="132"/>
    <cellStyle name="Обычный 11 3" xfId="133"/>
    <cellStyle name="Обычный 11 3 2" xfId="134"/>
    <cellStyle name="Обычный 11 4" xfId="135"/>
    <cellStyle name="Обычный 12" xfId="1"/>
    <cellStyle name="Обычный 12 2" xfId="136"/>
    <cellStyle name="Обычный 12 3" xfId="137"/>
    <cellStyle name="Обычный 12 4" xfId="15"/>
    <cellStyle name="Обычный 13" xfId="138"/>
    <cellStyle name="Обычный 13 2" xfId="139"/>
    <cellStyle name="Обычный 13 2 2" xfId="140"/>
    <cellStyle name="Обычный 13 2 2 2" xfId="141"/>
    <cellStyle name="Обычный 13 2 3" xfId="142"/>
    <cellStyle name="Обычный 13 3" xfId="143"/>
    <cellStyle name="Обычный 13 3 2" xfId="144"/>
    <cellStyle name="Обычный 13 4" xfId="145"/>
    <cellStyle name="Обычный 14" xfId="146"/>
    <cellStyle name="Обычный 14 2" xfId="147"/>
    <cellStyle name="Обычный 15" xfId="148"/>
    <cellStyle name="Обычный 16" xfId="149"/>
    <cellStyle name="Обычный 17" xfId="150"/>
    <cellStyle name="Обычный 18" xfId="151"/>
    <cellStyle name="Обычный 19" xfId="152"/>
    <cellStyle name="Обычный 2" xfId="3"/>
    <cellStyle name="Обычный 2 10" xfId="153"/>
    <cellStyle name="Обычный 2 10 2" xfId="154"/>
    <cellStyle name="Обычный 2 11" xfId="16"/>
    <cellStyle name="Обычный 2 11 2" xfId="4"/>
    <cellStyle name="Обычный 2 11 2 2" xfId="155"/>
    <cellStyle name="Обычный 2 12" xfId="17"/>
    <cellStyle name="Обычный 2 12 2" xfId="156"/>
    <cellStyle name="Обычный 2 13" xfId="157"/>
    <cellStyle name="Обычный 2 14" xfId="158"/>
    <cellStyle name="Обычный 2 2" xfId="5"/>
    <cellStyle name="Обычный 2 2 2" xfId="159"/>
    <cellStyle name="Обычный 2 2 3" xfId="160"/>
    <cellStyle name="Обычный 2 3" xfId="161"/>
    <cellStyle name="Обычный 2 3 2" xfId="162"/>
    <cellStyle name="Обычный 2 4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_СЫСОЛЬСКИЙ (Реестр МКД) СВОД (коррекция)" xfId="169"/>
    <cellStyle name="Обычный 3" xfId="6"/>
    <cellStyle name="Обычный 3 2" xfId="170"/>
    <cellStyle name="Обычный 3 3" xfId="18"/>
    <cellStyle name="Обычный 3 4" xfId="171"/>
    <cellStyle name="Обычный 3 5" xfId="172"/>
    <cellStyle name="Обычный 4" xfId="7"/>
    <cellStyle name="Обычный 4 2" xfId="173"/>
    <cellStyle name="Обычный 4 3" xfId="174"/>
    <cellStyle name="Обычный 4 4" xfId="175"/>
    <cellStyle name="Обычный 5" xfId="8"/>
    <cellStyle name="Обычный 5 2" xfId="176"/>
    <cellStyle name="Обычный 5 2 2" xfId="177"/>
    <cellStyle name="Обычный 5 2 3" xfId="178"/>
    <cellStyle name="Обычный 5 3" xfId="179"/>
    <cellStyle name="Обычный 5 4" xfId="180"/>
    <cellStyle name="Обычный 5 5" xfId="181"/>
    <cellStyle name="Обычный 5 6" xfId="182"/>
    <cellStyle name="Обычный 5 7" xfId="183"/>
    <cellStyle name="Обычный 5 8" xfId="184"/>
    <cellStyle name="Обычный 5 9" xfId="185"/>
    <cellStyle name="Обычный 6" xfId="9"/>
    <cellStyle name="Обычный 6 2" xfId="186"/>
    <cellStyle name="Обычный 7" xfId="10"/>
    <cellStyle name="Обычный 7 2" xfId="187"/>
    <cellStyle name="Обычный 8" xfId="12"/>
    <cellStyle name="Обычный 8 2" xfId="13"/>
    <cellStyle name="Обычный 8 3" xfId="14"/>
    <cellStyle name="Обычный 8 3 2" xfId="188"/>
    <cellStyle name="Обычный 9" xfId="189"/>
    <cellStyle name="Обычный 9 2" xfId="190"/>
    <cellStyle name="Обычный 9_Лист3" xfId="19"/>
    <cellStyle name="Обычный_Жилфонд на 01.02.06. основа 2" xfId="11"/>
    <cellStyle name="Финансовый 10" xfId="191"/>
    <cellStyle name="Финансовый 11" xfId="192"/>
    <cellStyle name="Финансовый 11 2" xfId="193"/>
    <cellStyle name="Финансовый 11 3" xfId="194"/>
    <cellStyle name="Финансовый 11 4" xfId="195"/>
    <cellStyle name="Финансовый 11 5" xfId="196"/>
    <cellStyle name="Финансовый 11 6" xfId="197"/>
    <cellStyle name="Финансовый 11 7" xfId="198"/>
    <cellStyle name="Финансовый 11 8" xfId="199"/>
    <cellStyle name="Финансовый 11 9" xfId="200"/>
    <cellStyle name="Финансовый 12" xfId="201"/>
    <cellStyle name="Финансовый 12 2" xfId="202"/>
    <cellStyle name="Финансовый 12 3" xfId="203"/>
    <cellStyle name="Финансовый 12 4" xfId="204"/>
    <cellStyle name="Финансовый 12 5" xfId="205"/>
    <cellStyle name="Финансовый 12 6" xfId="206"/>
    <cellStyle name="Финансовый 12 7" xfId="207"/>
    <cellStyle name="Финансовый 12 8" xfId="208"/>
    <cellStyle name="Финансовый 12 9" xfId="209"/>
    <cellStyle name="Финансовый 13" xfId="210"/>
    <cellStyle name="Финансовый 13 2" xfId="211"/>
    <cellStyle name="Финансовый 13 3" xfId="212"/>
    <cellStyle name="Финансовый 13 4" xfId="213"/>
    <cellStyle name="Финансовый 13 5" xfId="214"/>
    <cellStyle name="Финансовый 13 6" xfId="215"/>
    <cellStyle name="Финансовый 13 7" xfId="216"/>
    <cellStyle name="Финансовый 13 8" xfId="217"/>
    <cellStyle name="Финансовый 13 9" xfId="218"/>
    <cellStyle name="Финансовый 14" xfId="219"/>
    <cellStyle name="Финансовый 14 2" xfId="220"/>
    <cellStyle name="Финансовый 14 3" xfId="221"/>
    <cellStyle name="Финансовый 14 4" xfId="222"/>
    <cellStyle name="Финансовый 14 5" xfId="223"/>
    <cellStyle name="Финансовый 14 6" xfId="224"/>
    <cellStyle name="Финансовый 14 7" xfId="225"/>
    <cellStyle name="Финансовый 14 8" xfId="226"/>
    <cellStyle name="Финансовый 14 9" xfId="227"/>
    <cellStyle name="Финансовый 15" xfId="228"/>
    <cellStyle name="Финансовый 15 2" xfId="229"/>
    <cellStyle name="Финансовый 15 3" xfId="230"/>
    <cellStyle name="Финансовый 15 4" xfId="231"/>
    <cellStyle name="Финансовый 15 5" xfId="232"/>
    <cellStyle name="Финансовый 15 6" xfId="233"/>
    <cellStyle name="Финансовый 15 7" xfId="234"/>
    <cellStyle name="Финансовый 15 8" xfId="235"/>
    <cellStyle name="Финансовый 15 9" xfId="236"/>
    <cellStyle name="Финансовый 16" xfId="237"/>
    <cellStyle name="Финансовый 16 2" xfId="238"/>
    <cellStyle name="Финансовый 16 3" xfId="239"/>
    <cellStyle name="Финансовый 16 4" xfId="240"/>
    <cellStyle name="Финансовый 16 5" xfId="241"/>
    <cellStyle name="Финансовый 16 6" xfId="242"/>
    <cellStyle name="Финансовый 16 7" xfId="243"/>
    <cellStyle name="Финансовый 16 8" xfId="244"/>
    <cellStyle name="Финансовый 16 9" xfId="245"/>
    <cellStyle name="Финансовый 17" xfId="246"/>
    <cellStyle name="Финансовый 17 2" xfId="247"/>
    <cellStyle name="Финансовый 17 3" xfId="248"/>
    <cellStyle name="Финансовый 17 4" xfId="249"/>
    <cellStyle name="Финансовый 17 5" xfId="250"/>
    <cellStyle name="Финансовый 17 6" xfId="251"/>
    <cellStyle name="Финансовый 17 7" xfId="252"/>
    <cellStyle name="Финансовый 17 8" xfId="253"/>
    <cellStyle name="Финансовый 17 9" xfId="254"/>
    <cellStyle name="Финансовый 18" xfId="255"/>
    <cellStyle name="Финансовый 18 2" xfId="256"/>
    <cellStyle name="Финансовый 18 3" xfId="257"/>
    <cellStyle name="Финансовый 18 4" xfId="258"/>
    <cellStyle name="Финансовый 18 5" xfId="259"/>
    <cellStyle name="Финансовый 18 6" xfId="260"/>
    <cellStyle name="Финансовый 18 7" xfId="261"/>
    <cellStyle name="Финансовый 18 8" xfId="262"/>
    <cellStyle name="Финансовый 18 9" xfId="263"/>
    <cellStyle name="Финансовый 19" xfId="264"/>
    <cellStyle name="Финансовый 19 2" xfId="265"/>
    <cellStyle name="Финансовый 19 3" xfId="266"/>
    <cellStyle name="Финансовый 19 4" xfId="267"/>
    <cellStyle name="Финансовый 19 5" xfId="268"/>
    <cellStyle name="Финансовый 19 6" xfId="269"/>
    <cellStyle name="Финансовый 19 7" xfId="270"/>
    <cellStyle name="Финансовый 19 8" xfId="271"/>
    <cellStyle name="Финансовый 19 9" xfId="272"/>
    <cellStyle name="Финансовый 2" xfId="273"/>
    <cellStyle name="Финансовый 2 2" xfId="274"/>
    <cellStyle name="Финансовый 2 2 2" xfId="275"/>
    <cellStyle name="Финансовый 2 2 3" xfId="276"/>
    <cellStyle name="Финансовый 2 3" xfId="277"/>
    <cellStyle name="Финансовый 2 3 2" xfId="278"/>
    <cellStyle name="Финансовый 2 3 3" xfId="279"/>
    <cellStyle name="Финансовый 2 3 4" xfId="280"/>
    <cellStyle name="Финансовый 2 3 5" xfId="281"/>
    <cellStyle name="Финансовый 2 3 6" xfId="282"/>
    <cellStyle name="Финансовый 2 4" xfId="283"/>
    <cellStyle name="Финансовый 2 5" xfId="284"/>
    <cellStyle name="Финансовый 2 6" xfId="285"/>
    <cellStyle name="Финансовый 2 7" xfId="286"/>
    <cellStyle name="Финансовый 2 8" xfId="287"/>
    <cellStyle name="Финансовый 2 8 2" xfId="288"/>
    <cellStyle name="Финансовый 2 9" xfId="289"/>
    <cellStyle name="Финансовый 20" xfId="290"/>
    <cellStyle name="Финансовый 20 2" xfId="291"/>
    <cellStyle name="Финансовый 20 3" xfId="292"/>
    <cellStyle name="Финансовый 20 4" xfId="293"/>
    <cellStyle name="Финансовый 20 5" xfId="294"/>
    <cellStyle name="Финансовый 20 6" xfId="295"/>
    <cellStyle name="Финансовый 20 7" xfId="296"/>
    <cellStyle name="Финансовый 20 8" xfId="297"/>
    <cellStyle name="Финансовый 20 9" xfId="298"/>
    <cellStyle name="Финансовый 21" xfId="299"/>
    <cellStyle name="Финансовый 21 2" xfId="300"/>
    <cellStyle name="Финансовый 21 3" xfId="301"/>
    <cellStyle name="Финансовый 21 4" xfId="302"/>
    <cellStyle name="Финансовый 21 5" xfId="303"/>
    <cellStyle name="Финансовый 21 6" xfId="304"/>
    <cellStyle name="Финансовый 21 7" xfId="305"/>
    <cellStyle name="Финансовый 21 8" xfId="306"/>
    <cellStyle name="Финансовый 21 9" xfId="307"/>
    <cellStyle name="Финансовый 22" xfId="308"/>
    <cellStyle name="Финансовый 22 2" xfId="309"/>
    <cellStyle name="Финансовый 22 3" xfId="310"/>
    <cellStyle name="Финансовый 22 4" xfId="311"/>
    <cellStyle name="Финансовый 22 5" xfId="312"/>
    <cellStyle name="Финансовый 22 6" xfId="313"/>
    <cellStyle name="Финансовый 22 7" xfId="314"/>
    <cellStyle name="Финансовый 22 8" xfId="315"/>
    <cellStyle name="Финансовый 22 9" xfId="316"/>
    <cellStyle name="Финансовый 23" xfId="317"/>
    <cellStyle name="Финансовый 23 2" xfId="318"/>
    <cellStyle name="Финансовый 23 3" xfId="319"/>
    <cellStyle name="Финансовый 23 4" xfId="320"/>
    <cellStyle name="Финансовый 23 5" xfId="321"/>
    <cellStyle name="Финансовый 23 6" xfId="322"/>
    <cellStyle name="Финансовый 23 7" xfId="323"/>
    <cellStyle name="Финансовый 23 8" xfId="324"/>
    <cellStyle name="Финансовый 23 9" xfId="325"/>
    <cellStyle name="Финансовый 24" xfId="326"/>
    <cellStyle name="Финансовый 24 10" xfId="327"/>
    <cellStyle name="Финансовый 24 11" xfId="328"/>
    <cellStyle name="Финансовый 24 2" xfId="329"/>
    <cellStyle name="Финансовый 24 2 2" xfId="330"/>
    <cellStyle name="Финансовый 24 2 3" xfId="331"/>
    <cellStyle name="Финансовый 24 2 4" xfId="332"/>
    <cellStyle name="Финансовый 24 2 5" xfId="333"/>
    <cellStyle name="Финансовый 24 3" xfId="334"/>
    <cellStyle name="Финансовый 24 4" xfId="335"/>
    <cellStyle name="Финансовый 24 5" xfId="336"/>
    <cellStyle name="Финансовый 24 6" xfId="337"/>
    <cellStyle name="Финансовый 24 7" xfId="338"/>
    <cellStyle name="Финансовый 24 8" xfId="339"/>
    <cellStyle name="Финансовый 24 9" xfId="340"/>
    <cellStyle name="Финансовый 24 9 2" xfId="341"/>
    <cellStyle name="Финансовый 25" xfId="342"/>
    <cellStyle name="Финансовый 25 2" xfId="343"/>
    <cellStyle name="Финансовый 25 2 2" xfId="344"/>
    <cellStyle name="Финансовый 25 3" xfId="345"/>
    <cellStyle name="Финансовый 25 4" xfId="346"/>
    <cellStyle name="Финансовый 25 5" xfId="347"/>
    <cellStyle name="Финансовый 25 6" xfId="348"/>
    <cellStyle name="Финансовый 25 7" xfId="349"/>
    <cellStyle name="Финансовый 25 8" xfId="350"/>
    <cellStyle name="Финансовый 25 9" xfId="351"/>
    <cellStyle name="Финансовый 26" xfId="352"/>
    <cellStyle name="Финансовый 26 2" xfId="353"/>
    <cellStyle name="Финансовый 26 2 2" xfId="354"/>
    <cellStyle name="Финансовый 26 3" xfId="355"/>
    <cellStyle name="Финансовый 26 4" xfId="356"/>
    <cellStyle name="Финансовый 26 5" xfId="357"/>
    <cellStyle name="Финансовый 26 6" xfId="358"/>
    <cellStyle name="Финансовый 26 7" xfId="359"/>
    <cellStyle name="Финансовый 26 8" xfId="360"/>
    <cellStyle name="Финансовый 26 9" xfId="361"/>
    <cellStyle name="Финансовый 27" xfId="362"/>
    <cellStyle name="Финансовый 27 2" xfId="363"/>
    <cellStyle name="Финансовый 27 3" xfId="364"/>
    <cellStyle name="Финансовый 27 4" xfId="365"/>
    <cellStyle name="Финансовый 27 5" xfId="366"/>
    <cellStyle name="Финансовый 27 6" xfId="367"/>
    <cellStyle name="Финансовый 27 7" xfId="368"/>
    <cellStyle name="Финансовый 27 8" xfId="369"/>
    <cellStyle name="Финансовый 27 9" xfId="370"/>
    <cellStyle name="Финансовый 28" xfId="371"/>
    <cellStyle name="Финансовый 28 2" xfId="372"/>
    <cellStyle name="Финансовый 28 3" xfId="373"/>
    <cellStyle name="Финансовый 28 4" xfId="374"/>
    <cellStyle name="Финансовый 28 5" xfId="375"/>
    <cellStyle name="Финансовый 28 6" xfId="376"/>
    <cellStyle name="Финансовый 28 7" xfId="377"/>
    <cellStyle name="Финансовый 28 8" xfId="378"/>
    <cellStyle name="Финансовый 28 9" xfId="379"/>
    <cellStyle name="Финансовый 29" xfId="380"/>
    <cellStyle name="Финансовый 29 2" xfId="381"/>
    <cellStyle name="Финансовый 29 3" xfId="382"/>
    <cellStyle name="Финансовый 29 4" xfId="383"/>
    <cellStyle name="Финансовый 29 5" xfId="384"/>
    <cellStyle name="Финансовый 29 6" xfId="385"/>
    <cellStyle name="Финансовый 29 7" xfId="386"/>
    <cellStyle name="Финансовый 29 8" xfId="387"/>
    <cellStyle name="Финансовый 29 9" xfId="388"/>
    <cellStyle name="Финансовый 3" xfId="389"/>
    <cellStyle name="Финансовый 3 10" xfId="390"/>
    <cellStyle name="Финансовый 3 11" xfId="391"/>
    <cellStyle name="Финансовый 3 2" xfId="392"/>
    <cellStyle name="Финансовый 3 2 2" xfId="393"/>
    <cellStyle name="Финансовый 3 3" xfId="394"/>
    <cellStyle name="Финансовый 3 3 2" xfId="395"/>
    <cellStyle name="Финансовый 3 3 3" xfId="396"/>
    <cellStyle name="Финансовый 3 3 4" xfId="397"/>
    <cellStyle name="Финансовый 3 3 5" xfId="398"/>
    <cellStyle name="Финансовый 3 4" xfId="399"/>
    <cellStyle name="Финансовый 3 4 2" xfId="400"/>
    <cellStyle name="Финансовый 3 5" xfId="401"/>
    <cellStyle name="Финансовый 3 6" xfId="402"/>
    <cellStyle name="Финансовый 3 7" xfId="403"/>
    <cellStyle name="Финансовый 3 8" xfId="404"/>
    <cellStyle name="Финансовый 3 9" xfId="405"/>
    <cellStyle name="Финансовый 30" xfId="406"/>
    <cellStyle name="Финансовый 30 2" xfId="407"/>
    <cellStyle name="Финансовый 30 3" xfId="408"/>
    <cellStyle name="Финансовый 30 4" xfId="409"/>
    <cellStyle name="Финансовый 30 5" xfId="410"/>
    <cellStyle name="Финансовый 30 6" xfId="411"/>
    <cellStyle name="Финансовый 30 7" xfId="412"/>
    <cellStyle name="Финансовый 30 8" xfId="413"/>
    <cellStyle name="Финансовый 30 9" xfId="414"/>
    <cellStyle name="Финансовый 31" xfId="415"/>
    <cellStyle name="Финансовый 31 2" xfId="416"/>
    <cellStyle name="Финансовый 31 3" xfId="417"/>
    <cellStyle name="Финансовый 31 4" xfId="418"/>
    <cellStyle name="Финансовый 31 5" xfId="419"/>
    <cellStyle name="Финансовый 31 6" xfId="420"/>
    <cellStyle name="Финансовый 31 7" xfId="421"/>
    <cellStyle name="Финансовый 31 8" xfId="422"/>
    <cellStyle name="Финансовый 31 9" xfId="423"/>
    <cellStyle name="Финансовый 32" xfId="424"/>
    <cellStyle name="Финансовый 32 2" xfId="425"/>
    <cellStyle name="Финансовый 32 3" xfId="426"/>
    <cellStyle name="Финансовый 32 4" xfId="427"/>
    <cellStyle name="Финансовый 32 5" xfId="428"/>
    <cellStyle name="Финансовый 32 6" xfId="429"/>
    <cellStyle name="Финансовый 32 7" xfId="430"/>
    <cellStyle name="Финансовый 32 8" xfId="431"/>
    <cellStyle name="Финансовый 32 9" xfId="432"/>
    <cellStyle name="Финансовый 33" xfId="433"/>
    <cellStyle name="Финансовый 33 2" xfId="434"/>
    <cellStyle name="Финансовый 33 3" xfId="435"/>
    <cellStyle name="Финансовый 33 4" xfId="436"/>
    <cellStyle name="Финансовый 33 5" xfId="437"/>
    <cellStyle name="Финансовый 33 6" xfId="438"/>
    <cellStyle name="Финансовый 33 7" xfId="439"/>
    <cellStyle name="Финансовый 33 8" xfId="440"/>
    <cellStyle name="Финансовый 33 9" xfId="441"/>
    <cellStyle name="Финансовый 34" xfId="442"/>
    <cellStyle name="Финансовый 34 2" xfId="443"/>
    <cellStyle name="Финансовый 34 3" xfId="444"/>
    <cellStyle name="Финансовый 34 4" xfId="445"/>
    <cellStyle name="Финансовый 34 5" xfId="446"/>
    <cellStyle name="Финансовый 34 6" xfId="447"/>
    <cellStyle name="Финансовый 34 7" xfId="448"/>
    <cellStyle name="Финансовый 34 8" xfId="449"/>
    <cellStyle name="Финансовый 34 9" xfId="450"/>
    <cellStyle name="Финансовый 35" xfId="451"/>
    <cellStyle name="Финансовый 35 2" xfId="452"/>
    <cellStyle name="Финансовый 35 3" xfId="453"/>
    <cellStyle name="Финансовый 35 4" xfId="454"/>
    <cellStyle name="Финансовый 35 5" xfId="455"/>
    <cellStyle name="Финансовый 35 6" xfId="456"/>
    <cellStyle name="Финансовый 35 7" xfId="457"/>
    <cellStyle name="Финансовый 35 8" xfId="458"/>
    <cellStyle name="Финансовый 35 9" xfId="459"/>
    <cellStyle name="Финансовый 36" xfId="460"/>
    <cellStyle name="Финансовый 36 2" xfId="461"/>
    <cellStyle name="Финансовый 36 3" xfId="462"/>
    <cellStyle name="Финансовый 36 4" xfId="463"/>
    <cellStyle name="Финансовый 36 5" xfId="464"/>
    <cellStyle name="Финансовый 36 6" xfId="465"/>
    <cellStyle name="Финансовый 36 7" xfId="466"/>
    <cellStyle name="Финансовый 36 8" xfId="467"/>
    <cellStyle name="Финансовый 36 9" xfId="468"/>
    <cellStyle name="Финансовый 37" xfId="469"/>
    <cellStyle name="Финансовый 37 2" xfId="470"/>
    <cellStyle name="Финансовый 37 3" xfId="471"/>
    <cellStyle name="Финансовый 37 4" xfId="472"/>
    <cellStyle name="Финансовый 37 5" xfId="473"/>
    <cellStyle name="Финансовый 37 6" xfId="474"/>
    <cellStyle name="Финансовый 37 7" xfId="475"/>
    <cellStyle name="Финансовый 37 8" xfId="476"/>
    <cellStyle name="Финансовый 37 9" xfId="477"/>
    <cellStyle name="Финансовый 38" xfId="478"/>
    <cellStyle name="Финансовый 38 2" xfId="479"/>
    <cellStyle name="Финансовый 38 3" xfId="480"/>
    <cellStyle name="Финансовый 38 4" xfId="481"/>
    <cellStyle name="Финансовый 38 5" xfId="482"/>
    <cellStyle name="Финансовый 38 6" xfId="483"/>
    <cellStyle name="Финансовый 38 7" xfId="484"/>
    <cellStyle name="Финансовый 38 8" xfId="485"/>
    <cellStyle name="Финансовый 38 9" xfId="486"/>
    <cellStyle name="Финансовый 39" xfId="487"/>
    <cellStyle name="Финансовый 39 2" xfId="488"/>
    <cellStyle name="Финансовый 39 3" xfId="489"/>
    <cellStyle name="Финансовый 39 4" xfId="490"/>
    <cellStyle name="Финансовый 39 5" xfId="491"/>
    <cellStyle name="Финансовый 39 6" xfId="492"/>
    <cellStyle name="Финансовый 39 7" xfId="493"/>
    <cellStyle name="Финансовый 39 8" xfId="494"/>
    <cellStyle name="Финансовый 39 9" xfId="495"/>
    <cellStyle name="Финансовый 4" xfId="496"/>
    <cellStyle name="Финансовый 4 2" xfId="497"/>
    <cellStyle name="Финансовый 4 3" xfId="498"/>
    <cellStyle name="Финансовый 4 4" xfId="499"/>
    <cellStyle name="Финансовый 4 5" xfId="500"/>
    <cellStyle name="Финансовый 4 6" xfId="501"/>
    <cellStyle name="Финансовый 4 7" xfId="502"/>
    <cellStyle name="Финансовый 4 8" xfId="503"/>
    <cellStyle name="Финансовый 4 9" xfId="504"/>
    <cellStyle name="Финансовый 40" xfId="505"/>
    <cellStyle name="Финансовый 40 10" xfId="506"/>
    <cellStyle name="Финансовый 40 11" xfId="507"/>
    <cellStyle name="Финансовый 40 12" xfId="508"/>
    <cellStyle name="Финансовый 40 2" xfId="509"/>
    <cellStyle name="Финансовый 40 2 2" xfId="510"/>
    <cellStyle name="Финансовый 40 3" xfId="511"/>
    <cellStyle name="Финансовый 40 3 2" xfId="512"/>
    <cellStyle name="Финансовый 40 3 3" xfId="513"/>
    <cellStyle name="Финансовый 40 3 4" xfId="514"/>
    <cellStyle name="Финансовый 40 3 5" xfId="515"/>
    <cellStyle name="Финансовый 40 4" xfId="516"/>
    <cellStyle name="Финансовый 40 5" xfId="517"/>
    <cellStyle name="Финансовый 40 6" xfId="518"/>
    <cellStyle name="Финансовый 40 7" xfId="519"/>
    <cellStyle name="Финансовый 40 8" xfId="520"/>
    <cellStyle name="Финансовый 40 8 2" xfId="521"/>
    <cellStyle name="Финансовый 40 9" xfId="522"/>
    <cellStyle name="Финансовый 41" xfId="523"/>
    <cellStyle name="Финансовый 42" xfId="524"/>
    <cellStyle name="Финансовый 42 10" xfId="525"/>
    <cellStyle name="Финансовый 42 11" xfId="526"/>
    <cellStyle name="Финансовый 42 12" xfId="527"/>
    <cellStyle name="Финансовый 42 2" xfId="528"/>
    <cellStyle name="Финансовый 42 3" xfId="529"/>
    <cellStyle name="Финансовый 42 3 2" xfId="530"/>
    <cellStyle name="Финансовый 42 3 3" xfId="531"/>
    <cellStyle name="Финансовый 42 3 4" xfId="532"/>
    <cellStyle name="Финансовый 42 3 5" xfId="533"/>
    <cellStyle name="Финансовый 42 4" xfId="534"/>
    <cellStyle name="Финансовый 42 5" xfId="535"/>
    <cellStyle name="Финансовый 42 6" xfId="536"/>
    <cellStyle name="Финансовый 42 7" xfId="537"/>
    <cellStyle name="Финансовый 42 8" xfId="538"/>
    <cellStyle name="Финансовый 42 8 2" xfId="539"/>
    <cellStyle name="Финансовый 42 9" xfId="540"/>
    <cellStyle name="Финансовый 42 9 2" xfId="541"/>
    <cellStyle name="Финансовый 43" xfId="542"/>
    <cellStyle name="Финансовый 43 10" xfId="543"/>
    <cellStyle name="Финансовый 43 11" xfId="544"/>
    <cellStyle name="Финансовый 43 12" xfId="545"/>
    <cellStyle name="Финансовый 43 2" xfId="546"/>
    <cellStyle name="Финансовый 43 3" xfId="547"/>
    <cellStyle name="Финансовый 43 3 2" xfId="548"/>
    <cellStyle name="Финансовый 43 3 3" xfId="549"/>
    <cellStyle name="Финансовый 43 3 4" xfId="550"/>
    <cellStyle name="Финансовый 43 3 5" xfId="551"/>
    <cellStyle name="Финансовый 43 4" xfId="552"/>
    <cellStyle name="Финансовый 43 5" xfId="553"/>
    <cellStyle name="Финансовый 43 6" xfId="554"/>
    <cellStyle name="Финансовый 43 7" xfId="555"/>
    <cellStyle name="Финансовый 43 8" xfId="556"/>
    <cellStyle name="Финансовый 43 8 2" xfId="557"/>
    <cellStyle name="Финансовый 43 9" xfId="558"/>
    <cellStyle name="Финансовый 43 9 2" xfId="559"/>
    <cellStyle name="Финансовый 44" xfId="560"/>
    <cellStyle name="Финансовый 44 10" xfId="561"/>
    <cellStyle name="Финансовый 44 11" xfId="562"/>
    <cellStyle name="Финансовый 44 2" xfId="563"/>
    <cellStyle name="Финансовый 44 3" xfId="564"/>
    <cellStyle name="Финансовый 44 3 2" xfId="565"/>
    <cellStyle name="Финансовый 44 3 3" xfId="566"/>
    <cellStyle name="Финансовый 44 3 4" xfId="567"/>
    <cellStyle name="Финансовый 44 3 5" xfId="568"/>
    <cellStyle name="Финансовый 44 4" xfId="569"/>
    <cellStyle name="Финансовый 44 5" xfId="570"/>
    <cellStyle name="Финансовый 44 6" xfId="571"/>
    <cellStyle name="Финансовый 44 7" xfId="572"/>
    <cellStyle name="Финансовый 44 8" xfId="573"/>
    <cellStyle name="Финансовый 44 8 2" xfId="574"/>
    <cellStyle name="Финансовый 44 9" xfId="575"/>
    <cellStyle name="Финансовый 44 9 2" xfId="576"/>
    <cellStyle name="Финансовый 45" xfId="577"/>
    <cellStyle name="Финансовый 45 2" xfId="578"/>
    <cellStyle name="Финансовый 45 2 2" xfId="579"/>
    <cellStyle name="Финансовый 45 3" xfId="580"/>
    <cellStyle name="Финансовый 45 4" xfId="581"/>
    <cellStyle name="Финансовый 45 5" xfId="582"/>
    <cellStyle name="Финансовый 45 6" xfId="583"/>
    <cellStyle name="Финансовый 45 7" xfId="584"/>
    <cellStyle name="Финансовый 45 8" xfId="585"/>
    <cellStyle name="Финансовый 45 9" xfId="586"/>
    <cellStyle name="Финансовый 46" xfId="587"/>
    <cellStyle name="Финансовый 46 2" xfId="588"/>
    <cellStyle name="Финансовый 46 3" xfId="589"/>
    <cellStyle name="Финансовый 46 4" xfId="590"/>
    <cellStyle name="Финансовый 46 5" xfId="591"/>
    <cellStyle name="Финансовый 46 6" xfId="592"/>
    <cellStyle name="Финансовый 46 7" xfId="593"/>
    <cellStyle name="Финансовый 46 8" xfId="594"/>
    <cellStyle name="Финансовый 46 9" xfId="595"/>
    <cellStyle name="Финансовый 47" xfId="596"/>
    <cellStyle name="Финансовый 47 2" xfId="597"/>
    <cellStyle name="Финансовый 47 3" xfId="598"/>
    <cellStyle name="Финансовый 47 4" xfId="599"/>
    <cellStyle name="Финансовый 47 5" xfId="600"/>
    <cellStyle name="Финансовый 47 6" xfId="601"/>
    <cellStyle name="Финансовый 47 7" xfId="602"/>
    <cellStyle name="Финансовый 47 8" xfId="603"/>
    <cellStyle name="Финансовый 47 9" xfId="604"/>
    <cellStyle name="Финансовый 48" xfId="605"/>
    <cellStyle name="Финансовый 48 2" xfId="606"/>
    <cellStyle name="Финансовый 48 3" xfId="607"/>
    <cellStyle name="Финансовый 48 4" xfId="608"/>
    <cellStyle name="Финансовый 48 5" xfId="609"/>
    <cellStyle name="Финансовый 48 6" xfId="610"/>
    <cellStyle name="Финансовый 48 7" xfId="611"/>
    <cellStyle name="Финансовый 48 8" xfId="612"/>
    <cellStyle name="Финансовый 48 9" xfId="613"/>
    <cellStyle name="Финансовый 49" xfId="614"/>
    <cellStyle name="Финансовый 49 10" xfId="615"/>
    <cellStyle name="Финансовый 49 2" xfId="616"/>
    <cellStyle name="Финансовый 49 3" xfId="617"/>
    <cellStyle name="Финансовый 49 4" xfId="618"/>
    <cellStyle name="Финансовый 49 5" xfId="619"/>
    <cellStyle name="Финансовый 49 6" xfId="620"/>
    <cellStyle name="Финансовый 49 7" xfId="621"/>
    <cellStyle name="Финансовый 49 8" xfId="622"/>
    <cellStyle name="Финансовый 49 9" xfId="623"/>
    <cellStyle name="Финансовый 5" xfId="624"/>
    <cellStyle name="Финансовый 5 2" xfId="625"/>
    <cellStyle name="Финансовый 5 3" xfId="626"/>
    <cellStyle name="Финансовый 5 3 2" xfId="627"/>
    <cellStyle name="Финансовый 5 3 3" xfId="628"/>
    <cellStyle name="Финансовый 5 3 4" xfId="629"/>
    <cellStyle name="Финансовый 5 3 5" xfId="630"/>
    <cellStyle name="Финансовый 5 4" xfId="631"/>
    <cellStyle name="Финансовый 5 5" xfId="632"/>
    <cellStyle name="Финансовый 5 6" xfId="633"/>
    <cellStyle name="Финансовый 5 7" xfId="634"/>
    <cellStyle name="Финансовый 5 8" xfId="635"/>
    <cellStyle name="Финансовый 5 9" xfId="636"/>
    <cellStyle name="Финансовый 50" xfId="637"/>
    <cellStyle name="Финансовый 50 2" xfId="638"/>
    <cellStyle name="Финансовый 50 3" xfId="639"/>
    <cellStyle name="Финансовый 50 4" xfId="640"/>
    <cellStyle name="Финансовый 50 5" xfId="641"/>
    <cellStyle name="Финансовый 50 6" xfId="642"/>
    <cellStyle name="Финансовый 50 7" xfId="643"/>
    <cellStyle name="Финансовый 50 8" xfId="644"/>
    <cellStyle name="Финансовый 50 9" xfId="645"/>
    <cellStyle name="Финансовый 51" xfId="646"/>
    <cellStyle name="Финансовый 51 2" xfId="647"/>
    <cellStyle name="Финансовый 51 3" xfId="648"/>
    <cellStyle name="Финансовый 51 4" xfId="649"/>
    <cellStyle name="Финансовый 51 5" xfId="650"/>
    <cellStyle name="Финансовый 51 6" xfId="651"/>
    <cellStyle name="Финансовый 51 7" xfId="652"/>
    <cellStyle name="Финансовый 51 8" xfId="653"/>
    <cellStyle name="Финансовый 51 9" xfId="654"/>
    <cellStyle name="Финансовый 52" xfId="655"/>
    <cellStyle name="Финансовый 52 2" xfId="656"/>
    <cellStyle name="Финансовый 52 3" xfId="657"/>
    <cellStyle name="Финансовый 52 4" xfId="658"/>
    <cellStyle name="Финансовый 52 5" xfId="659"/>
    <cellStyle name="Финансовый 52 6" xfId="660"/>
    <cellStyle name="Финансовый 52 7" xfId="661"/>
    <cellStyle name="Финансовый 52 8" xfId="662"/>
    <cellStyle name="Финансовый 52 9" xfId="663"/>
    <cellStyle name="Финансовый 53" xfId="664"/>
    <cellStyle name="Финансовый 53 2" xfId="665"/>
    <cellStyle name="Финансовый 53 3" xfId="666"/>
    <cellStyle name="Финансовый 53 4" xfId="667"/>
    <cellStyle name="Финансовый 53 5" xfId="668"/>
    <cellStyle name="Финансовый 53 6" xfId="669"/>
    <cellStyle name="Финансовый 53 7" xfId="670"/>
    <cellStyle name="Финансовый 53 8" xfId="671"/>
    <cellStyle name="Финансовый 53 9" xfId="672"/>
    <cellStyle name="Финансовый 54" xfId="673"/>
    <cellStyle name="Финансовый 54 2" xfId="674"/>
    <cellStyle name="Финансовый 54 3" xfId="675"/>
    <cellStyle name="Финансовый 54 4" xfId="676"/>
    <cellStyle name="Финансовый 54 5" xfId="677"/>
    <cellStyle name="Финансовый 54 6" xfId="678"/>
    <cellStyle name="Финансовый 54 7" xfId="679"/>
    <cellStyle name="Финансовый 54 8" xfId="680"/>
    <cellStyle name="Финансовый 54 9" xfId="681"/>
    <cellStyle name="Финансовый 55" xfId="682"/>
    <cellStyle name="Финансовый 55 2" xfId="683"/>
    <cellStyle name="Финансовый 55 3" xfId="684"/>
    <cellStyle name="Финансовый 55 4" xfId="685"/>
    <cellStyle name="Финансовый 55 5" xfId="686"/>
    <cellStyle name="Финансовый 55 6" xfId="687"/>
    <cellStyle name="Финансовый 55 7" xfId="688"/>
    <cellStyle name="Финансовый 55 8" xfId="689"/>
    <cellStyle name="Финансовый 55 9" xfId="690"/>
    <cellStyle name="Финансовый 56" xfId="691"/>
    <cellStyle name="Финансовый 56 2" xfId="692"/>
    <cellStyle name="Финансовый 56 3" xfId="693"/>
    <cellStyle name="Финансовый 56 4" xfId="694"/>
    <cellStyle name="Финансовый 56 5" xfId="695"/>
    <cellStyle name="Финансовый 56 6" xfId="696"/>
    <cellStyle name="Финансовый 56 7" xfId="697"/>
    <cellStyle name="Финансовый 56 8" xfId="698"/>
    <cellStyle name="Финансовый 56 9" xfId="699"/>
    <cellStyle name="Финансовый 57" xfId="700"/>
    <cellStyle name="Финансовый 57 2" xfId="701"/>
    <cellStyle name="Финансовый 57 3" xfId="702"/>
    <cellStyle name="Финансовый 57 4" xfId="703"/>
    <cellStyle name="Финансовый 57 5" xfId="704"/>
    <cellStyle name="Финансовый 57 6" xfId="705"/>
    <cellStyle name="Финансовый 57 7" xfId="706"/>
    <cellStyle name="Финансовый 57 8" xfId="707"/>
    <cellStyle name="Финансовый 57 9" xfId="708"/>
    <cellStyle name="Финансовый 58" xfId="709"/>
    <cellStyle name="Финансовый 58 2" xfId="710"/>
    <cellStyle name="Финансовый 59" xfId="711"/>
    <cellStyle name="Финансовый 59 2" xfId="712"/>
    <cellStyle name="Финансовый 6" xfId="713"/>
    <cellStyle name="Финансовый 6 10" xfId="714"/>
    <cellStyle name="Финансовый 6 11" xfId="715"/>
    <cellStyle name="Финансовый 6 2" xfId="716"/>
    <cellStyle name="Финансовый 6 2 2" xfId="717"/>
    <cellStyle name="Финансовый 6 3" xfId="718"/>
    <cellStyle name="Финансовый 6 3 2" xfId="719"/>
    <cellStyle name="Финансовый 6 3 3" xfId="720"/>
    <cellStyle name="Финансовый 6 3 4" xfId="721"/>
    <cellStyle name="Финансовый 6 3 5" xfId="722"/>
    <cellStyle name="Финансовый 6 4" xfId="723"/>
    <cellStyle name="Финансовый 6 5" xfId="724"/>
    <cellStyle name="Финансовый 6 6" xfId="725"/>
    <cellStyle name="Финансовый 6 7" xfId="726"/>
    <cellStyle name="Финансовый 6 8" xfId="727"/>
    <cellStyle name="Финансовый 6 9" xfId="728"/>
    <cellStyle name="Финансовый 7" xfId="729"/>
    <cellStyle name="Финансовый 7 10" xfId="730"/>
    <cellStyle name="Финансовый 7 11" xfId="731"/>
    <cellStyle name="Финансовый 7 2" xfId="732"/>
    <cellStyle name="Финансовый 7 2 2" xfId="733"/>
    <cellStyle name="Финансовый 7 3" xfId="734"/>
    <cellStyle name="Финансовый 7 3 2" xfId="735"/>
    <cellStyle name="Финансовый 7 3 3" xfId="736"/>
    <cellStyle name="Финансовый 7 3 4" xfId="737"/>
    <cellStyle name="Финансовый 7 3 5" xfId="738"/>
    <cellStyle name="Финансовый 7 4" xfId="739"/>
    <cellStyle name="Финансовый 7 5" xfId="740"/>
    <cellStyle name="Финансовый 7 6" xfId="741"/>
    <cellStyle name="Финансовый 7 7" xfId="742"/>
    <cellStyle name="Финансовый 7 8" xfId="743"/>
    <cellStyle name="Финансовый 7 9" xfId="744"/>
    <cellStyle name="Финансовый 8" xfId="745"/>
    <cellStyle name="Финансовый 8 2" xfId="746"/>
    <cellStyle name="Финансовый 8 2 2" xfId="747"/>
    <cellStyle name="Финансовый 8 3" xfId="748"/>
    <cellStyle name="Финансовый 8 4" xfId="749"/>
    <cellStyle name="Финансовый 8 5" xfId="750"/>
    <cellStyle name="Финансовый 8 6" xfId="751"/>
    <cellStyle name="Финансовый 8 7" xfId="752"/>
    <cellStyle name="Финансовый 8 8" xfId="753"/>
    <cellStyle name="Финансовый 8 9" xfId="754"/>
    <cellStyle name="Финансовый 9" xfId="755"/>
    <cellStyle name="Финансовый 9 2" xfId="756"/>
    <cellStyle name="Финансовый 9 3" xfId="757"/>
    <cellStyle name="Финансовый 9 4" xfId="758"/>
    <cellStyle name="Финансовый 9 5" xfId="759"/>
    <cellStyle name="Финансовый 9 6" xfId="760"/>
    <cellStyle name="Финансовый 9 7" xfId="761"/>
    <cellStyle name="Финансовый 9 8" xfId="762"/>
    <cellStyle name="Финансовый 9 9" xfId="7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5"/>
  <sheetViews>
    <sheetView tabSelected="1" zoomScale="85" zoomScaleNormal="85" workbookViewId="0">
      <pane xSplit="2" ySplit="8" topLeftCell="C141" activePane="bottomRight" state="frozen"/>
      <selection pane="topRight" activeCell="C1" sqref="C1"/>
      <selection pane="bottomLeft" activeCell="A9" sqref="A9"/>
      <selection pane="bottomRight" activeCell="H1" sqref="H1:K1"/>
    </sheetView>
  </sheetViews>
  <sheetFormatPr defaultColWidth="9.140625" defaultRowHeight="12.75" x14ac:dyDescent="0.2"/>
  <cols>
    <col min="1" max="1" width="6.28515625" style="132" customWidth="1"/>
    <col min="2" max="2" width="78.85546875" style="120" customWidth="1"/>
    <col min="3" max="3" width="16.85546875" style="132" customWidth="1"/>
    <col min="4" max="4" width="14.7109375" style="132" customWidth="1"/>
    <col min="5" max="5" width="18" style="132" customWidth="1"/>
    <col min="6" max="6" width="10.28515625" style="132" customWidth="1"/>
    <col min="7" max="7" width="10.42578125" style="132" customWidth="1"/>
    <col min="8" max="8" width="17.85546875" style="120" customWidth="1"/>
    <col min="9" max="9" width="15.42578125" style="120" customWidth="1"/>
    <col min="10" max="11" width="15.7109375" style="120" customWidth="1"/>
    <col min="12" max="12" width="13.85546875" style="120" customWidth="1"/>
    <col min="13" max="13" width="13.28515625" style="120" customWidth="1"/>
    <col min="14" max="14" width="12.85546875" style="120" customWidth="1"/>
    <col min="15" max="25" width="9.140625" style="120"/>
    <col min="26" max="16384" width="9.140625" style="4"/>
  </cols>
  <sheetData>
    <row r="1" spans="1:25" ht="77.45" customHeight="1" x14ac:dyDescent="0.2">
      <c r="H1" s="269" t="s">
        <v>471</v>
      </c>
      <c r="I1" s="270"/>
      <c r="J1" s="270"/>
      <c r="K1" s="270"/>
    </row>
    <row r="2" spans="1:25" ht="15.75" x14ac:dyDescent="0.25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</row>
    <row r="3" spans="1:25" ht="33" customHeight="1" x14ac:dyDescent="0.25">
      <c r="A3" s="281" t="s">
        <v>93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5" spans="1:25" ht="12.75" customHeight="1" x14ac:dyDescent="0.2">
      <c r="A5" s="278" t="s">
        <v>10</v>
      </c>
      <c r="B5" s="278" t="s">
        <v>3</v>
      </c>
      <c r="C5" s="282" t="s">
        <v>11</v>
      </c>
      <c r="D5" s="283"/>
      <c r="E5" s="274" t="s">
        <v>12</v>
      </c>
      <c r="F5" s="274" t="s">
        <v>13</v>
      </c>
      <c r="G5" s="274" t="s">
        <v>14</v>
      </c>
      <c r="H5" s="274" t="s">
        <v>15</v>
      </c>
      <c r="I5" s="282" t="s">
        <v>16</v>
      </c>
      <c r="J5" s="283"/>
      <c r="K5" s="274" t="s">
        <v>17</v>
      </c>
    </row>
    <row r="6" spans="1:25" ht="15.75" customHeight="1" x14ac:dyDescent="0.2">
      <c r="A6" s="278"/>
      <c r="B6" s="278"/>
      <c r="C6" s="274" t="s">
        <v>18</v>
      </c>
      <c r="D6" s="274" t="s">
        <v>19</v>
      </c>
      <c r="E6" s="275"/>
      <c r="F6" s="275"/>
      <c r="G6" s="275"/>
      <c r="H6" s="275"/>
      <c r="I6" s="274" t="s">
        <v>20</v>
      </c>
      <c r="J6" s="274" t="s">
        <v>21</v>
      </c>
      <c r="K6" s="275"/>
    </row>
    <row r="7" spans="1:25" ht="87.75" customHeight="1" x14ac:dyDescent="0.2">
      <c r="A7" s="278"/>
      <c r="B7" s="278"/>
      <c r="C7" s="275"/>
      <c r="D7" s="275"/>
      <c r="E7" s="275"/>
      <c r="F7" s="275"/>
      <c r="G7" s="275"/>
      <c r="H7" s="276"/>
      <c r="I7" s="276"/>
      <c r="J7" s="276"/>
      <c r="K7" s="276"/>
    </row>
    <row r="8" spans="1:25" x14ac:dyDescent="0.2">
      <c r="A8" s="278"/>
      <c r="B8" s="278"/>
      <c r="C8" s="276"/>
      <c r="D8" s="276"/>
      <c r="E8" s="276"/>
      <c r="F8" s="276"/>
      <c r="G8" s="276"/>
      <c r="H8" s="118" t="s">
        <v>22</v>
      </c>
      <c r="I8" s="118" t="s">
        <v>22</v>
      </c>
      <c r="J8" s="118" t="s">
        <v>22</v>
      </c>
      <c r="K8" s="118" t="s">
        <v>23</v>
      </c>
    </row>
    <row r="9" spans="1:25" x14ac:dyDescent="0.2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8">
        <v>7</v>
      </c>
      <c r="H9" s="118">
        <v>8</v>
      </c>
      <c r="I9" s="118">
        <v>9</v>
      </c>
      <c r="J9" s="118">
        <v>10</v>
      </c>
      <c r="K9" s="118">
        <v>11</v>
      </c>
    </row>
    <row r="10" spans="1:25" ht="37.5" customHeight="1" x14ac:dyDescent="0.2">
      <c r="A10" s="279" t="s">
        <v>92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</row>
    <row r="11" spans="1:25" s="9" customFormat="1" ht="18" customHeight="1" x14ac:dyDescent="0.2">
      <c r="A11" s="277" t="s">
        <v>24</v>
      </c>
      <c r="B11" s="277"/>
      <c r="C11" s="32" t="s">
        <v>25</v>
      </c>
      <c r="D11" s="32" t="s">
        <v>25</v>
      </c>
      <c r="E11" s="32" t="s">
        <v>25</v>
      </c>
      <c r="F11" s="32" t="s">
        <v>25</v>
      </c>
      <c r="G11" s="32" t="s">
        <v>25</v>
      </c>
      <c r="H11" s="102">
        <f>H12+H22+H24+H35+H47+H50+H55+H59+H66+H70+H101+H104+H108+H111+H113+H115+H128+H130+H137+H144</f>
        <v>384641.33</v>
      </c>
      <c r="I11" s="102">
        <f>I12+I22+I24+I35+I47+I50+I55+I59+I66+I70+I101+I104+I108+I111+I113+I115+I128+I130+I137+I144</f>
        <v>307049.8</v>
      </c>
      <c r="J11" s="102">
        <f>J12+J22+J24+J35+J47+J50+J55+J59+J66+J70+J101+J104+J108+J111+J113+J115+J128+J130+J137+J144</f>
        <v>269061.11</v>
      </c>
      <c r="K11" s="33">
        <f>K12+K22+K24+K35+K47+K50+K55+K59+K66+K70+K101+K104+K108+K111+K113+K115+K128+K130+K137+K144</f>
        <v>12780</v>
      </c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</row>
    <row r="12" spans="1:25" s="9" customFormat="1" ht="27" customHeight="1" x14ac:dyDescent="0.2">
      <c r="A12" s="277" t="s">
        <v>9</v>
      </c>
      <c r="B12" s="277"/>
      <c r="C12" s="32" t="s">
        <v>25</v>
      </c>
      <c r="D12" s="32" t="s">
        <v>25</v>
      </c>
      <c r="E12" s="32" t="s">
        <v>25</v>
      </c>
      <c r="F12" s="32" t="s">
        <v>25</v>
      </c>
      <c r="G12" s="32" t="s">
        <v>25</v>
      </c>
      <c r="H12" s="102">
        <f>SUM(H13:H21)</f>
        <v>39306.6</v>
      </c>
      <c r="I12" s="102">
        <f t="shared" ref="I12:J12" si="0">SUM(I13:I21)</f>
        <v>30033.100000000002</v>
      </c>
      <c r="J12" s="102">
        <f t="shared" si="0"/>
        <v>23647.199999999997</v>
      </c>
      <c r="K12" s="33">
        <f>SUM(K13:K21)</f>
        <v>1068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1:25" s="10" customFormat="1" ht="15.75" x14ac:dyDescent="0.2">
      <c r="A13" s="103">
        <v>1</v>
      </c>
      <c r="B13" s="34" t="s">
        <v>98</v>
      </c>
      <c r="C13" s="103">
        <v>1981</v>
      </c>
      <c r="D13" s="103" t="s">
        <v>99</v>
      </c>
      <c r="E13" s="103" t="s">
        <v>55</v>
      </c>
      <c r="F13" s="103">
        <v>5</v>
      </c>
      <c r="G13" s="103">
        <v>6</v>
      </c>
      <c r="H13" s="98">
        <v>4363</v>
      </c>
      <c r="I13" s="98">
        <v>4358.8</v>
      </c>
      <c r="J13" s="98">
        <v>3924.8</v>
      </c>
      <c r="K13" s="36">
        <v>148</v>
      </c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</row>
    <row r="14" spans="1:25" s="10" customFormat="1" ht="15.75" x14ac:dyDescent="0.2">
      <c r="A14" s="103">
        <v>2</v>
      </c>
      <c r="B14" s="34" t="s">
        <v>100</v>
      </c>
      <c r="C14" s="103">
        <v>1970</v>
      </c>
      <c r="D14" s="103" t="s">
        <v>99</v>
      </c>
      <c r="E14" s="103" t="s">
        <v>55</v>
      </c>
      <c r="F14" s="103">
        <v>5</v>
      </c>
      <c r="G14" s="103">
        <v>4</v>
      </c>
      <c r="H14" s="98">
        <v>2376.8000000000002</v>
      </c>
      <c r="I14" s="98">
        <v>2116.9</v>
      </c>
      <c r="J14" s="98">
        <v>1430.2</v>
      </c>
      <c r="K14" s="36">
        <v>79</v>
      </c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</row>
    <row r="15" spans="1:25" s="10" customFormat="1" ht="15.75" x14ac:dyDescent="0.2">
      <c r="A15" s="103">
        <v>3</v>
      </c>
      <c r="B15" s="34" t="s">
        <v>101</v>
      </c>
      <c r="C15" s="103">
        <v>1970</v>
      </c>
      <c r="D15" s="103" t="s">
        <v>99</v>
      </c>
      <c r="E15" s="103" t="s">
        <v>55</v>
      </c>
      <c r="F15" s="38">
        <v>5</v>
      </c>
      <c r="G15" s="103">
        <v>4</v>
      </c>
      <c r="H15" s="98">
        <v>3560.2</v>
      </c>
      <c r="I15" s="98">
        <v>2410.3000000000002</v>
      </c>
      <c r="J15" s="98">
        <v>2117.3000000000002</v>
      </c>
      <c r="K15" s="36">
        <v>65</v>
      </c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</row>
    <row r="16" spans="1:25" s="10" customFormat="1" ht="16.899999999999999" customHeight="1" x14ac:dyDescent="0.2">
      <c r="A16" s="103">
        <v>4</v>
      </c>
      <c r="B16" s="34" t="s">
        <v>102</v>
      </c>
      <c r="C16" s="103">
        <v>1973</v>
      </c>
      <c r="D16" s="103" t="s">
        <v>99</v>
      </c>
      <c r="E16" s="103" t="s">
        <v>55</v>
      </c>
      <c r="F16" s="103">
        <v>5</v>
      </c>
      <c r="G16" s="103">
        <v>4</v>
      </c>
      <c r="H16" s="98">
        <v>4013.6</v>
      </c>
      <c r="I16" s="98">
        <v>2755.1</v>
      </c>
      <c r="J16" s="98">
        <v>2058</v>
      </c>
      <c r="K16" s="36">
        <v>132</v>
      </c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</row>
    <row r="17" spans="1:25" s="10" customFormat="1" ht="15.75" x14ac:dyDescent="0.25">
      <c r="A17" s="103">
        <v>5</v>
      </c>
      <c r="B17" s="34" t="s">
        <v>103</v>
      </c>
      <c r="C17" s="103">
        <v>1987</v>
      </c>
      <c r="D17" s="103" t="s">
        <v>99</v>
      </c>
      <c r="E17" s="103" t="s">
        <v>55</v>
      </c>
      <c r="F17" s="103">
        <v>9</v>
      </c>
      <c r="G17" s="103">
        <v>4</v>
      </c>
      <c r="H17" s="98">
        <v>11760</v>
      </c>
      <c r="I17" s="98">
        <v>8033.9</v>
      </c>
      <c r="J17" s="98">
        <v>5790.7</v>
      </c>
      <c r="K17" s="36">
        <v>322</v>
      </c>
      <c r="L17" s="135"/>
      <c r="M17" s="135"/>
      <c r="N17" s="135"/>
      <c r="O17" s="135"/>
      <c r="P17" s="133"/>
      <c r="Q17" s="133"/>
      <c r="R17" s="133"/>
      <c r="S17" s="133"/>
      <c r="T17" s="133"/>
      <c r="U17" s="133"/>
      <c r="V17" s="133"/>
      <c r="W17" s="133"/>
      <c r="X17" s="133"/>
      <c r="Y17" s="133"/>
    </row>
    <row r="18" spans="1:25" s="10" customFormat="1" ht="15.75" x14ac:dyDescent="0.2">
      <c r="A18" s="103">
        <v>6</v>
      </c>
      <c r="B18" s="34" t="s">
        <v>104</v>
      </c>
      <c r="C18" s="103">
        <v>1995</v>
      </c>
      <c r="D18" s="103" t="s">
        <v>99</v>
      </c>
      <c r="E18" s="103" t="s">
        <v>55</v>
      </c>
      <c r="F18" s="103">
        <v>5</v>
      </c>
      <c r="G18" s="103">
        <v>4</v>
      </c>
      <c r="H18" s="98">
        <v>2661.3</v>
      </c>
      <c r="I18" s="98">
        <v>2338</v>
      </c>
      <c r="J18" s="103">
        <v>1878.6</v>
      </c>
      <c r="K18" s="36">
        <v>100</v>
      </c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</row>
    <row r="19" spans="1:25" s="10" customFormat="1" ht="15.75" x14ac:dyDescent="0.2">
      <c r="A19" s="103">
        <v>7</v>
      </c>
      <c r="B19" s="34" t="s">
        <v>105</v>
      </c>
      <c r="C19" s="103">
        <v>1957</v>
      </c>
      <c r="D19" s="103" t="s">
        <v>99</v>
      </c>
      <c r="E19" s="103" t="s">
        <v>55</v>
      </c>
      <c r="F19" s="103">
        <v>3</v>
      </c>
      <c r="G19" s="103">
        <v>3</v>
      </c>
      <c r="H19" s="98">
        <v>4134.3</v>
      </c>
      <c r="I19" s="98">
        <v>2158.9</v>
      </c>
      <c r="J19" s="98">
        <v>1520.5</v>
      </c>
      <c r="K19" s="36">
        <v>43</v>
      </c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</row>
    <row r="20" spans="1:25" s="10" customFormat="1" ht="15.75" x14ac:dyDescent="0.2">
      <c r="A20" s="103">
        <v>8</v>
      </c>
      <c r="B20" s="34" t="s">
        <v>438</v>
      </c>
      <c r="C20" s="103">
        <v>1971</v>
      </c>
      <c r="D20" s="103" t="s">
        <v>99</v>
      </c>
      <c r="E20" s="103" t="s">
        <v>55</v>
      </c>
      <c r="F20" s="103">
        <v>5</v>
      </c>
      <c r="G20" s="103">
        <v>6</v>
      </c>
      <c r="H20" s="98">
        <v>5308.6</v>
      </c>
      <c r="I20" s="98">
        <v>4891.2</v>
      </c>
      <c r="J20" s="98">
        <v>3957.1</v>
      </c>
      <c r="K20" s="36">
        <v>154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</row>
    <row r="21" spans="1:25" s="10" customFormat="1" ht="15.75" x14ac:dyDescent="0.2">
      <c r="A21" s="103">
        <v>9</v>
      </c>
      <c r="B21" s="34" t="s">
        <v>439</v>
      </c>
      <c r="C21" s="103">
        <v>1995</v>
      </c>
      <c r="D21" s="103" t="s">
        <v>99</v>
      </c>
      <c r="E21" s="103" t="s">
        <v>205</v>
      </c>
      <c r="F21" s="103">
        <v>2</v>
      </c>
      <c r="G21" s="103">
        <v>2</v>
      </c>
      <c r="H21" s="98">
        <v>1128.8</v>
      </c>
      <c r="I21" s="98">
        <v>970</v>
      </c>
      <c r="J21" s="98">
        <v>970</v>
      </c>
      <c r="K21" s="36">
        <v>25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</row>
    <row r="22" spans="1:25" s="9" customFormat="1" ht="27.75" customHeight="1" x14ac:dyDescent="0.2">
      <c r="A22" s="277" t="s">
        <v>26</v>
      </c>
      <c r="B22" s="277"/>
      <c r="C22" s="32" t="s">
        <v>25</v>
      </c>
      <c r="D22" s="32" t="s">
        <v>25</v>
      </c>
      <c r="E22" s="32" t="s">
        <v>25</v>
      </c>
      <c r="F22" s="32" t="s">
        <v>25</v>
      </c>
      <c r="G22" s="32" t="s">
        <v>25</v>
      </c>
      <c r="H22" s="102">
        <f>SUM(H23:H23)</f>
        <v>828.4</v>
      </c>
      <c r="I22" s="102">
        <f t="shared" ref="I22:J22" si="1">SUM(I23:I23)</f>
        <v>760.9</v>
      </c>
      <c r="J22" s="102">
        <f t="shared" si="1"/>
        <v>552.9</v>
      </c>
      <c r="K22" s="33">
        <f>SUM(K23:K23)</f>
        <v>39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</row>
    <row r="23" spans="1:25" s="10" customFormat="1" ht="15.75" x14ac:dyDescent="0.2">
      <c r="A23" s="103">
        <v>10</v>
      </c>
      <c r="B23" s="35" t="s">
        <v>253</v>
      </c>
      <c r="C23" s="103">
        <v>1980</v>
      </c>
      <c r="D23" s="103" t="s">
        <v>68</v>
      </c>
      <c r="E23" s="103" t="s">
        <v>254</v>
      </c>
      <c r="F23" s="103">
        <v>2</v>
      </c>
      <c r="G23" s="103">
        <v>2</v>
      </c>
      <c r="H23" s="37">
        <v>828.4</v>
      </c>
      <c r="I23" s="37">
        <v>760.9</v>
      </c>
      <c r="J23" s="37">
        <v>552.9</v>
      </c>
      <c r="K23" s="36">
        <v>39</v>
      </c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</row>
    <row r="24" spans="1:25" s="9" customFormat="1" ht="28.5" customHeight="1" x14ac:dyDescent="0.2">
      <c r="A24" s="277" t="s">
        <v>27</v>
      </c>
      <c r="B24" s="277"/>
      <c r="C24" s="32" t="s">
        <v>25</v>
      </c>
      <c r="D24" s="32" t="s">
        <v>25</v>
      </c>
      <c r="E24" s="32" t="s">
        <v>25</v>
      </c>
      <c r="F24" s="32" t="s">
        <v>25</v>
      </c>
      <c r="G24" s="32" t="s">
        <v>25</v>
      </c>
      <c r="H24" s="102">
        <f>SUM(H25:H34)</f>
        <v>31517.8</v>
      </c>
      <c r="I24" s="102">
        <f t="shared" ref="I24:K24" si="2">SUM(I25:I34)</f>
        <v>25255.699999999997</v>
      </c>
      <c r="J24" s="102">
        <f t="shared" si="2"/>
        <v>25255.699999999997</v>
      </c>
      <c r="K24" s="33">
        <f t="shared" si="2"/>
        <v>1030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</row>
    <row r="25" spans="1:25" s="10" customFormat="1" ht="17.25" customHeight="1" x14ac:dyDescent="0.2">
      <c r="A25" s="103">
        <v>11</v>
      </c>
      <c r="B25" s="35" t="s">
        <v>128</v>
      </c>
      <c r="C25" s="103">
        <v>1994</v>
      </c>
      <c r="D25" s="103" t="s">
        <v>135</v>
      </c>
      <c r="E25" s="103" t="s">
        <v>136</v>
      </c>
      <c r="F25" s="103">
        <v>3</v>
      </c>
      <c r="G25" s="103">
        <v>4</v>
      </c>
      <c r="H25" s="37">
        <v>2339.1</v>
      </c>
      <c r="I25" s="37">
        <v>2017.3</v>
      </c>
      <c r="J25" s="37">
        <v>2017.3</v>
      </c>
      <c r="K25" s="36">
        <v>70</v>
      </c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</row>
    <row r="26" spans="1:25" s="10" customFormat="1" ht="17.25" customHeight="1" x14ac:dyDescent="0.2">
      <c r="A26" s="103">
        <f>A25+1</f>
        <v>12</v>
      </c>
      <c r="B26" s="35" t="s">
        <v>129</v>
      </c>
      <c r="C26" s="103">
        <v>1975</v>
      </c>
      <c r="D26" s="103" t="s">
        <v>135</v>
      </c>
      <c r="E26" s="103" t="s">
        <v>59</v>
      </c>
      <c r="F26" s="103">
        <v>5</v>
      </c>
      <c r="G26" s="103">
        <v>6</v>
      </c>
      <c r="H26" s="37">
        <v>4548.3999999999996</v>
      </c>
      <c r="I26" s="37">
        <v>3930.4</v>
      </c>
      <c r="J26" s="37">
        <v>3930.4</v>
      </c>
      <c r="K26" s="36">
        <v>151</v>
      </c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</row>
    <row r="27" spans="1:25" s="10" customFormat="1" ht="17.25" customHeight="1" x14ac:dyDescent="0.2">
      <c r="A27" s="103">
        <f t="shared" ref="A27:A34" si="3">A26+1</f>
        <v>13</v>
      </c>
      <c r="B27" s="35" t="s">
        <v>130</v>
      </c>
      <c r="C27" s="103">
        <v>1983</v>
      </c>
      <c r="D27" s="103" t="s">
        <v>135</v>
      </c>
      <c r="E27" s="103" t="s">
        <v>136</v>
      </c>
      <c r="F27" s="103">
        <v>5</v>
      </c>
      <c r="G27" s="103">
        <v>4</v>
      </c>
      <c r="H27" s="37">
        <v>3966.5</v>
      </c>
      <c r="I27" s="37">
        <v>2806.5</v>
      </c>
      <c r="J27" s="37">
        <v>2806.5</v>
      </c>
      <c r="K27" s="36">
        <v>121</v>
      </c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</row>
    <row r="28" spans="1:25" s="10" customFormat="1" ht="17.25" customHeight="1" x14ac:dyDescent="0.2">
      <c r="A28" s="103">
        <f t="shared" si="3"/>
        <v>14</v>
      </c>
      <c r="B28" s="35" t="s">
        <v>131</v>
      </c>
      <c r="C28" s="103">
        <v>1959</v>
      </c>
      <c r="D28" s="103" t="s">
        <v>135</v>
      </c>
      <c r="E28" s="103" t="s">
        <v>136</v>
      </c>
      <c r="F28" s="103">
        <v>3</v>
      </c>
      <c r="G28" s="103">
        <v>3</v>
      </c>
      <c r="H28" s="37">
        <v>2592.6999999999998</v>
      </c>
      <c r="I28" s="37">
        <v>1743.8</v>
      </c>
      <c r="J28" s="37">
        <v>1743.8</v>
      </c>
      <c r="K28" s="36">
        <v>58</v>
      </c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</row>
    <row r="29" spans="1:25" s="10" customFormat="1" ht="30" customHeight="1" x14ac:dyDescent="0.2">
      <c r="A29" s="103">
        <f t="shared" si="3"/>
        <v>15</v>
      </c>
      <c r="B29" s="35" t="s">
        <v>132</v>
      </c>
      <c r="C29" s="103">
        <v>1962</v>
      </c>
      <c r="D29" s="103" t="s">
        <v>135</v>
      </c>
      <c r="E29" s="103" t="s">
        <v>137</v>
      </c>
      <c r="F29" s="103">
        <v>2</v>
      </c>
      <c r="G29" s="103">
        <v>2</v>
      </c>
      <c r="H29" s="37">
        <v>661.5</v>
      </c>
      <c r="I29" s="37">
        <v>613.1</v>
      </c>
      <c r="J29" s="37">
        <v>613.1</v>
      </c>
      <c r="K29" s="36">
        <v>23</v>
      </c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</row>
    <row r="30" spans="1:25" s="10" customFormat="1" ht="15.75" x14ac:dyDescent="0.2">
      <c r="A30" s="103">
        <f t="shared" si="3"/>
        <v>16</v>
      </c>
      <c r="B30" s="35" t="s">
        <v>133</v>
      </c>
      <c r="C30" s="103">
        <v>1982</v>
      </c>
      <c r="D30" s="103" t="s">
        <v>135</v>
      </c>
      <c r="E30" s="103" t="s">
        <v>59</v>
      </c>
      <c r="F30" s="103">
        <v>9</v>
      </c>
      <c r="G30" s="103">
        <v>2</v>
      </c>
      <c r="H30" s="37">
        <v>5984</v>
      </c>
      <c r="I30" s="37">
        <v>4394.8999999999996</v>
      </c>
      <c r="J30" s="37">
        <v>4394.8999999999996</v>
      </c>
      <c r="K30" s="36">
        <v>198</v>
      </c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</row>
    <row r="31" spans="1:25" s="10" customFormat="1" ht="16.5" customHeight="1" x14ac:dyDescent="0.2">
      <c r="A31" s="103">
        <f t="shared" si="3"/>
        <v>17</v>
      </c>
      <c r="B31" s="35" t="s">
        <v>134</v>
      </c>
      <c r="C31" s="103">
        <v>1983</v>
      </c>
      <c r="D31" s="103" t="s">
        <v>135</v>
      </c>
      <c r="E31" s="103" t="s">
        <v>59</v>
      </c>
      <c r="F31" s="103">
        <v>9</v>
      </c>
      <c r="G31" s="103">
        <v>2</v>
      </c>
      <c r="H31" s="37">
        <v>5105.3</v>
      </c>
      <c r="I31" s="37">
        <v>4405.1000000000004</v>
      </c>
      <c r="J31" s="37">
        <v>4405.1000000000004</v>
      </c>
      <c r="K31" s="36">
        <v>182</v>
      </c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</row>
    <row r="32" spans="1:25" s="10" customFormat="1" ht="16.5" customHeight="1" x14ac:dyDescent="0.2">
      <c r="A32" s="103">
        <f t="shared" si="3"/>
        <v>18</v>
      </c>
      <c r="B32" s="35" t="s">
        <v>425</v>
      </c>
      <c r="C32" s="103">
        <v>1982</v>
      </c>
      <c r="D32" s="103" t="s">
        <v>135</v>
      </c>
      <c r="E32" s="103" t="s">
        <v>136</v>
      </c>
      <c r="F32" s="103">
        <v>5</v>
      </c>
      <c r="G32" s="103">
        <v>7</v>
      </c>
      <c r="H32" s="37">
        <v>5489.3</v>
      </c>
      <c r="I32" s="37">
        <v>4513.6000000000004</v>
      </c>
      <c r="J32" s="37">
        <v>4513.6000000000004</v>
      </c>
      <c r="K32" s="36">
        <v>189</v>
      </c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</row>
    <row r="33" spans="1:25" s="10" customFormat="1" ht="16.5" customHeight="1" x14ac:dyDescent="0.2">
      <c r="A33" s="103">
        <f t="shared" si="3"/>
        <v>19</v>
      </c>
      <c r="B33" s="35" t="s">
        <v>431</v>
      </c>
      <c r="C33" s="103">
        <v>1948</v>
      </c>
      <c r="D33" s="103" t="s">
        <v>135</v>
      </c>
      <c r="E33" s="103" t="s">
        <v>137</v>
      </c>
      <c r="F33" s="103">
        <v>2</v>
      </c>
      <c r="G33" s="103">
        <v>2</v>
      </c>
      <c r="H33" s="37">
        <v>408.6</v>
      </c>
      <c r="I33" s="37">
        <v>408.6</v>
      </c>
      <c r="J33" s="37">
        <v>408.6</v>
      </c>
      <c r="K33" s="36">
        <v>18</v>
      </c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</row>
    <row r="34" spans="1:25" s="10" customFormat="1" ht="16.5" customHeight="1" x14ac:dyDescent="0.2">
      <c r="A34" s="103">
        <f t="shared" si="3"/>
        <v>20</v>
      </c>
      <c r="B34" s="35" t="s">
        <v>432</v>
      </c>
      <c r="C34" s="103">
        <v>1948</v>
      </c>
      <c r="D34" s="103" t="s">
        <v>135</v>
      </c>
      <c r="E34" s="103" t="s">
        <v>137</v>
      </c>
      <c r="F34" s="103">
        <v>2</v>
      </c>
      <c r="G34" s="103">
        <v>2</v>
      </c>
      <c r="H34" s="37">
        <v>422.4</v>
      </c>
      <c r="I34" s="37">
        <v>422.4</v>
      </c>
      <c r="J34" s="37">
        <v>422.4</v>
      </c>
      <c r="K34" s="36">
        <v>20</v>
      </c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</row>
    <row r="35" spans="1:25" s="9" customFormat="1" ht="29.25" customHeight="1" x14ac:dyDescent="0.2">
      <c r="A35" s="277" t="s">
        <v>28</v>
      </c>
      <c r="B35" s="277"/>
      <c r="C35" s="32" t="s">
        <v>25</v>
      </c>
      <c r="D35" s="32" t="s">
        <v>25</v>
      </c>
      <c r="E35" s="32" t="s">
        <v>25</v>
      </c>
      <c r="F35" s="32" t="s">
        <v>25</v>
      </c>
      <c r="G35" s="32" t="s">
        <v>25</v>
      </c>
      <c r="H35" s="102">
        <f>SUM(H36:H46)</f>
        <v>36576.450000000004</v>
      </c>
      <c r="I35" s="102">
        <f t="shared" ref="I35:K35" si="4">SUM(I36:I46)</f>
        <v>22396</v>
      </c>
      <c r="J35" s="102">
        <f t="shared" si="4"/>
        <v>21343.100000000002</v>
      </c>
      <c r="K35" s="33">
        <f t="shared" si="4"/>
        <v>1000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</row>
    <row r="36" spans="1:25" s="10" customFormat="1" ht="15.75" x14ac:dyDescent="0.25">
      <c r="A36" s="103">
        <v>21</v>
      </c>
      <c r="B36" s="44" t="s">
        <v>266</v>
      </c>
      <c r="C36" s="103">
        <v>1945</v>
      </c>
      <c r="D36" s="103" t="s">
        <v>68</v>
      </c>
      <c r="E36" s="103" t="s">
        <v>205</v>
      </c>
      <c r="F36" s="103">
        <v>2</v>
      </c>
      <c r="G36" s="103">
        <v>4</v>
      </c>
      <c r="H36" s="98">
        <v>926.3</v>
      </c>
      <c r="I36" s="98">
        <v>812.3</v>
      </c>
      <c r="J36" s="98">
        <v>496.7</v>
      </c>
      <c r="K36" s="36">
        <v>27</v>
      </c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</row>
    <row r="37" spans="1:25" s="10" customFormat="1" ht="15.75" x14ac:dyDescent="0.25">
      <c r="A37" s="103">
        <f>A36+1</f>
        <v>22</v>
      </c>
      <c r="B37" s="44" t="s">
        <v>267</v>
      </c>
      <c r="C37" s="103">
        <v>1985</v>
      </c>
      <c r="D37" s="103" t="s">
        <v>68</v>
      </c>
      <c r="E37" s="103" t="s">
        <v>55</v>
      </c>
      <c r="F37" s="103">
        <v>5</v>
      </c>
      <c r="G37" s="103">
        <v>6</v>
      </c>
      <c r="H37" s="98">
        <v>6141.6</v>
      </c>
      <c r="I37" s="98">
        <v>3809.8</v>
      </c>
      <c r="J37" s="98">
        <v>3509</v>
      </c>
      <c r="K37" s="36">
        <v>169</v>
      </c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</row>
    <row r="38" spans="1:25" s="10" customFormat="1" ht="15.75" x14ac:dyDescent="0.25">
      <c r="A38" s="103">
        <f t="shared" ref="A38:A46" si="5">A37+1</f>
        <v>23</v>
      </c>
      <c r="B38" s="44" t="s">
        <v>268</v>
      </c>
      <c r="C38" s="103">
        <v>1968</v>
      </c>
      <c r="D38" s="103" t="s">
        <v>68</v>
      </c>
      <c r="E38" s="103" t="s">
        <v>55</v>
      </c>
      <c r="F38" s="103">
        <v>5</v>
      </c>
      <c r="G38" s="103">
        <v>4</v>
      </c>
      <c r="H38" s="98">
        <v>4280.83</v>
      </c>
      <c r="I38" s="98">
        <v>2582</v>
      </c>
      <c r="J38" s="98">
        <v>3061</v>
      </c>
      <c r="K38" s="36">
        <v>121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s="10" customFormat="1" ht="15.75" x14ac:dyDescent="0.25">
      <c r="A39" s="103">
        <f t="shared" si="5"/>
        <v>24</v>
      </c>
      <c r="B39" s="44" t="s">
        <v>269</v>
      </c>
      <c r="C39" s="103">
        <v>1989</v>
      </c>
      <c r="D39" s="103" t="s">
        <v>68</v>
      </c>
      <c r="E39" s="103" t="s">
        <v>205</v>
      </c>
      <c r="F39" s="103">
        <v>2</v>
      </c>
      <c r="G39" s="103">
        <v>3</v>
      </c>
      <c r="H39" s="98">
        <v>855</v>
      </c>
      <c r="I39" s="98">
        <v>405.6</v>
      </c>
      <c r="J39" s="98">
        <v>149.30000000000001</v>
      </c>
      <c r="K39" s="36">
        <v>31</v>
      </c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</row>
    <row r="40" spans="1:25" s="10" customFormat="1" ht="15.75" x14ac:dyDescent="0.25">
      <c r="A40" s="103">
        <f t="shared" si="5"/>
        <v>25</v>
      </c>
      <c r="B40" s="44" t="s">
        <v>270</v>
      </c>
      <c r="C40" s="103">
        <v>1990</v>
      </c>
      <c r="D40" s="103" t="s">
        <v>68</v>
      </c>
      <c r="E40" s="103" t="s">
        <v>205</v>
      </c>
      <c r="F40" s="103">
        <v>2</v>
      </c>
      <c r="G40" s="103">
        <v>3</v>
      </c>
      <c r="H40" s="98">
        <v>851</v>
      </c>
      <c r="I40" s="98">
        <v>405.1</v>
      </c>
      <c r="J40" s="98">
        <v>222.7</v>
      </c>
      <c r="K40" s="36">
        <v>31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</row>
    <row r="41" spans="1:25" s="10" customFormat="1" ht="15.75" x14ac:dyDescent="0.25">
      <c r="A41" s="103">
        <f t="shared" si="5"/>
        <v>26</v>
      </c>
      <c r="B41" s="44" t="s">
        <v>271</v>
      </c>
      <c r="C41" s="103">
        <v>1964</v>
      </c>
      <c r="D41" s="103" t="s">
        <v>68</v>
      </c>
      <c r="E41" s="103" t="s">
        <v>55</v>
      </c>
      <c r="F41" s="103">
        <v>5</v>
      </c>
      <c r="G41" s="103">
        <v>4</v>
      </c>
      <c r="H41" s="98">
        <v>5027.1000000000004</v>
      </c>
      <c r="I41" s="98">
        <v>2537.1999999999998</v>
      </c>
      <c r="J41" s="98">
        <v>2937</v>
      </c>
      <c r="K41" s="36">
        <v>115</v>
      </c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</row>
    <row r="42" spans="1:25" s="10" customFormat="1" ht="15.75" x14ac:dyDescent="0.25">
      <c r="A42" s="103">
        <f t="shared" si="5"/>
        <v>27</v>
      </c>
      <c r="B42" s="44" t="s">
        <v>272</v>
      </c>
      <c r="C42" s="103">
        <v>1979</v>
      </c>
      <c r="D42" s="103" t="s">
        <v>68</v>
      </c>
      <c r="E42" s="103" t="s">
        <v>55</v>
      </c>
      <c r="F42" s="103">
        <v>3</v>
      </c>
      <c r="G42" s="103">
        <v>3</v>
      </c>
      <c r="H42" s="98">
        <v>1981.9</v>
      </c>
      <c r="I42" s="98">
        <v>776.5</v>
      </c>
      <c r="J42" s="98">
        <v>1009.1</v>
      </c>
      <c r="K42" s="36">
        <v>69</v>
      </c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</row>
    <row r="43" spans="1:25" s="10" customFormat="1" ht="15.75" x14ac:dyDescent="0.25">
      <c r="A43" s="103">
        <f t="shared" si="5"/>
        <v>28</v>
      </c>
      <c r="B43" s="44" t="s">
        <v>273</v>
      </c>
      <c r="C43" s="103">
        <v>1991</v>
      </c>
      <c r="D43" s="103" t="s">
        <v>68</v>
      </c>
      <c r="E43" s="103" t="s">
        <v>55</v>
      </c>
      <c r="F43" s="103">
        <v>5</v>
      </c>
      <c r="G43" s="103">
        <v>3</v>
      </c>
      <c r="H43" s="112">
        <v>3460.02</v>
      </c>
      <c r="I43" s="112">
        <v>2633.9</v>
      </c>
      <c r="J43" s="41">
        <v>2633.9</v>
      </c>
      <c r="K43" s="36">
        <v>95</v>
      </c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</row>
    <row r="44" spans="1:25" s="10" customFormat="1" ht="15.75" x14ac:dyDescent="0.25">
      <c r="A44" s="103">
        <f t="shared" si="5"/>
        <v>29</v>
      </c>
      <c r="B44" s="44" t="s">
        <v>274</v>
      </c>
      <c r="C44" s="103">
        <v>1950</v>
      </c>
      <c r="D44" s="103" t="s">
        <v>68</v>
      </c>
      <c r="E44" s="103" t="s">
        <v>205</v>
      </c>
      <c r="F44" s="103">
        <v>2</v>
      </c>
      <c r="G44" s="103">
        <v>4</v>
      </c>
      <c r="H44" s="98">
        <v>926.3</v>
      </c>
      <c r="I44" s="98">
        <v>812.3</v>
      </c>
      <c r="J44" s="98">
        <v>322.60000000000002</v>
      </c>
      <c r="K44" s="36">
        <v>32</v>
      </c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</row>
    <row r="45" spans="1:25" s="10" customFormat="1" ht="15.75" x14ac:dyDescent="0.25">
      <c r="A45" s="103">
        <f t="shared" si="5"/>
        <v>30</v>
      </c>
      <c r="B45" s="44" t="s">
        <v>275</v>
      </c>
      <c r="C45" s="103">
        <v>1961</v>
      </c>
      <c r="D45" s="103" t="s">
        <v>68</v>
      </c>
      <c r="E45" s="103" t="s">
        <v>205</v>
      </c>
      <c r="F45" s="103">
        <v>2</v>
      </c>
      <c r="G45" s="103">
        <v>1</v>
      </c>
      <c r="H45" s="98">
        <v>444.8</v>
      </c>
      <c r="I45" s="98">
        <v>405.5</v>
      </c>
      <c r="J45" s="98">
        <v>202.2</v>
      </c>
      <c r="K45" s="36">
        <v>16</v>
      </c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</row>
    <row r="46" spans="1:25" s="10" customFormat="1" ht="15.75" x14ac:dyDescent="0.25">
      <c r="A46" s="103">
        <f t="shared" si="5"/>
        <v>31</v>
      </c>
      <c r="B46" s="44" t="s">
        <v>429</v>
      </c>
      <c r="C46" s="103">
        <v>1993</v>
      </c>
      <c r="D46" s="103" t="s">
        <v>68</v>
      </c>
      <c r="E46" s="103" t="s">
        <v>59</v>
      </c>
      <c r="F46" s="103">
        <v>5</v>
      </c>
      <c r="G46" s="103">
        <v>6</v>
      </c>
      <c r="H46" s="98">
        <v>11681.6</v>
      </c>
      <c r="I46" s="98">
        <v>7215.8</v>
      </c>
      <c r="J46" s="98">
        <v>6799.6</v>
      </c>
      <c r="K46" s="36">
        <v>294</v>
      </c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</row>
    <row r="47" spans="1:25" s="9" customFormat="1" ht="38.450000000000003" customHeight="1" x14ac:dyDescent="0.2">
      <c r="A47" s="277" t="s">
        <v>29</v>
      </c>
      <c r="B47" s="277"/>
      <c r="C47" s="32" t="s">
        <v>25</v>
      </c>
      <c r="D47" s="32" t="s">
        <v>25</v>
      </c>
      <c r="E47" s="32" t="s">
        <v>25</v>
      </c>
      <c r="F47" s="32" t="s">
        <v>25</v>
      </c>
      <c r="G47" s="32" t="s">
        <v>25</v>
      </c>
      <c r="H47" s="102">
        <f>SUM(H48:H49)</f>
        <v>7359.4000000000005</v>
      </c>
      <c r="I47" s="102">
        <f t="shared" ref="I47:J47" si="6">SUM(I48:I49)</f>
        <v>7359.4000000000005</v>
      </c>
      <c r="J47" s="102">
        <f t="shared" si="6"/>
        <v>5736.6</v>
      </c>
      <c r="K47" s="33">
        <f>SUM(K48:K49)</f>
        <v>378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</row>
    <row r="48" spans="1:25" s="10" customFormat="1" ht="15.75" x14ac:dyDescent="0.2">
      <c r="A48" s="103">
        <v>32</v>
      </c>
      <c r="B48" s="34" t="s">
        <v>234</v>
      </c>
      <c r="C48" s="103">
        <v>2001</v>
      </c>
      <c r="D48" s="103" t="s">
        <v>68</v>
      </c>
      <c r="E48" s="103" t="s">
        <v>55</v>
      </c>
      <c r="F48" s="103">
        <v>5</v>
      </c>
      <c r="G48" s="103">
        <v>4</v>
      </c>
      <c r="H48" s="103">
        <v>2976.3</v>
      </c>
      <c r="I48" s="103">
        <v>2976.3</v>
      </c>
      <c r="J48" s="103">
        <v>2693.3</v>
      </c>
      <c r="K48" s="36">
        <v>134</v>
      </c>
      <c r="L48" s="104"/>
      <c r="M48" s="105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</row>
    <row r="49" spans="1:25" s="10" customFormat="1" ht="15.75" x14ac:dyDescent="0.2">
      <c r="A49" s="103">
        <v>33</v>
      </c>
      <c r="B49" s="34" t="s">
        <v>437</v>
      </c>
      <c r="C49" s="103">
        <v>1983</v>
      </c>
      <c r="D49" s="103">
        <v>2010</v>
      </c>
      <c r="E49" s="103" t="s">
        <v>59</v>
      </c>
      <c r="F49" s="103">
        <v>5</v>
      </c>
      <c r="G49" s="103">
        <v>6</v>
      </c>
      <c r="H49" s="103">
        <v>4383.1000000000004</v>
      </c>
      <c r="I49" s="103">
        <v>4383.1000000000004</v>
      </c>
      <c r="J49" s="103">
        <v>3043.3</v>
      </c>
      <c r="K49" s="36">
        <v>244</v>
      </c>
      <c r="L49" s="104"/>
      <c r="M49" s="105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</row>
    <row r="50" spans="1:25" s="9" customFormat="1" ht="38.25" customHeight="1" x14ac:dyDescent="0.2">
      <c r="A50" s="277" t="s">
        <v>54</v>
      </c>
      <c r="B50" s="277"/>
      <c r="C50" s="32" t="s">
        <v>25</v>
      </c>
      <c r="D50" s="32" t="s">
        <v>25</v>
      </c>
      <c r="E50" s="32" t="s">
        <v>25</v>
      </c>
      <c r="F50" s="32" t="s">
        <v>25</v>
      </c>
      <c r="G50" s="32" t="s">
        <v>25</v>
      </c>
      <c r="H50" s="102">
        <f>SUM(H51:H54)</f>
        <v>4290.1000000000004</v>
      </c>
      <c r="I50" s="102">
        <f>SUM(I51:I54)</f>
        <v>3417.6499999999996</v>
      </c>
      <c r="J50" s="102">
        <f>SUM(J51:J54)</f>
        <v>3036.3499999999995</v>
      </c>
      <c r="K50" s="33">
        <f>SUM(K51:K54)</f>
        <v>168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</row>
    <row r="51" spans="1:25" s="10" customFormat="1" ht="15.75" x14ac:dyDescent="0.2">
      <c r="A51" s="103">
        <v>34</v>
      </c>
      <c r="B51" s="34" t="s">
        <v>214</v>
      </c>
      <c r="C51" s="103">
        <v>1977</v>
      </c>
      <c r="D51" s="103" t="s">
        <v>135</v>
      </c>
      <c r="E51" s="103" t="s">
        <v>205</v>
      </c>
      <c r="F51" s="103">
        <v>2</v>
      </c>
      <c r="G51" s="103">
        <v>3</v>
      </c>
      <c r="H51" s="98">
        <v>583.9</v>
      </c>
      <c r="I51" s="98">
        <v>515</v>
      </c>
      <c r="J51" s="98">
        <v>433</v>
      </c>
      <c r="K51" s="36">
        <v>43</v>
      </c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</row>
    <row r="52" spans="1:25" s="10" customFormat="1" ht="15.75" x14ac:dyDescent="0.2">
      <c r="A52" s="103">
        <f>A51+1</f>
        <v>35</v>
      </c>
      <c r="B52" s="34" t="s">
        <v>215</v>
      </c>
      <c r="C52" s="103">
        <v>1972</v>
      </c>
      <c r="D52" s="103" t="s">
        <v>135</v>
      </c>
      <c r="E52" s="103" t="s">
        <v>205</v>
      </c>
      <c r="F52" s="103">
        <v>2</v>
      </c>
      <c r="G52" s="103">
        <v>3</v>
      </c>
      <c r="H52" s="98">
        <v>585.6</v>
      </c>
      <c r="I52" s="98">
        <v>518.6</v>
      </c>
      <c r="J52" s="98">
        <v>373.3</v>
      </c>
      <c r="K52" s="36">
        <v>31</v>
      </c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</row>
    <row r="53" spans="1:25" s="10" customFormat="1" ht="15.6" customHeight="1" x14ac:dyDescent="0.2">
      <c r="A53" s="103">
        <f t="shared" ref="A53:A54" si="7">A52+1</f>
        <v>36</v>
      </c>
      <c r="B53" s="34" t="s">
        <v>216</v>
      </c>
      <c r="C53" s="103">
        <v>1987</v>
      </c>
      <c r="D53" s="103" t="s">
        <v>135</v>
      </c>
      <c r="E53" s="103" t="s">
        <v>217</v>
      </c>
      <c r="F53" s="103">
        <v>4</v>
      </c>
      <c r="G53" s="103">
        <v>3</v>
      </c>
      <c r="H53" s="98">
        <v>2447.4</v>
      </c>
      <c r="I53" s="98">
        <v>1868.35</v>
      </c>
      <c r="J53" s="98">
        <v>1868.35</v>
      </c>
      <c r="K53" s="36">
        <v>75</v>
      </c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</row>
    <row r="54" spans="1:25" s="10" customFormat="1" ht="15.6" customHeight="1" x14ac:dyDescent="0.2">
      <c r="A54" s="103">
        <f t="shared" si="7"/>
        <v>37</v>
      </c>
      <c r="B54" s="34" t="s">
        <v>465</v>
      </c>
      <c r="C54" s="103">
        <v>1970</v>
      </c>
      <c r="D54" s="103" t="s">
        <v>135</v>
      </c>
      <c r="E54" s="103" t="s">
        <v>205</v>
      </c>
      <c r="F54" s="103">
        <v>2</v>
      </c>
      <c r="G54" s="103">
        <v>3</v>
      </c>
      <c r="H54" s="98">
        <v>673.2</v>
      </c>
      <c r="I54" s="98">
        <v>515.70000000000005</v>
      </c>
      <c r="J54" s="98">
        <v>361.7</v>
      </c>
      <c r="K54" s="36">
        <v>19</v>
      </c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</row>
    <row r="55" spans="1:25" s="9" customFormat="1" ht="30.75" customHeight="1" x14ac:dyDescent="0.2">
      <c r="A55" s="267" t="s">
        <v>30</v>
      </c>
      <c r="B55" s="268"/>
      <c r="C55" s="32" t="s">
        <v>25</v>
      </c>
      <c r="D55" s="32" t="s">
        <v>25</v>
      </c>
      <c r="E55" s="32" t="s">
        <v>25</v>
      </c>
      <c r="F55" s="32" t="s">
        <v>25</v>
      </c>
      <c r="G55" s="32" t="s">
        <v>25</v>
      </c>
      <c r="H55" s="102">
        <f>SUM(H56:H58)</f>
        <v>5273.4</v>
      </c>
      <c r="I55" s="102">
        <f>SUM(I56:I58)</f>
        <v>4680</v>
      </c>
      <c r="J55" s="102">
        <f>SUM(J56:J58)</f>
        <v>2322.6999999999998</v>
      </c>
      <c r="K55" s="33">
        <f>SUM(K56:K58)</f>
        <v>211</v>
      </c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</row>
    <row r="56" spans="1:25" s="10" customFormat="1" ht="15.75" x14ac:dyDescent="0.2">
      <c r="A56" s="103">
        <v>38</v>
      </c>
      <c r="B56" s="35" t="s">
        <v>240</v>
      </c>
      <c r="C56" s="103">
        <v>1993</v>
      </c>
      <c r="D56" s="103" t="s">
        <v>68</v>
      </c>
      <c r="E56" s="103" t="s">
        <v>205</v>
      </c>
      <c r="F56" s="103">
        <v>2</v>
      </c>
      <c r="G56" s="103">
        <v>3</v>
      </c>
      <c r="H56" s="98">
        <v>820.7</v>
      </c>
      <c r="I56" s="98">
        <v>728.7</v>
      </c>
      <c r="J56" s="98">
        <v>606.4</v>
      </c>
      <c r="K56" s="36">
        <v>23</v>
      </c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</row>
    <row r="57" spans="1:25" s="10" customFormat="1" ht="15.75" x14ac:dyDescent="0.2">
      <c r="A57" s="103">
        <f>A56+1</f>
        <v>39</v>
      </c>
      <c r="B57" s="35" t="s">
        <v>241</v>
      </c>
      <c r="C57" s="103">
        <v>1978</v>
      </c>
      <c r="D57" s="103" t="s">
        <v>68</v>
      </c>
      <c r="E57" s="103" t="s">
        <v>205</v>
      </c>
      <c r="F57" s="103">
        <v>2</v>
      </c>
      <c r="G57" s="103">
        <v>3</v>
      </c>
      <c r="H57" s="98">
        <v>841</v>
      </c>
      <c r="I57" s="98">
        <v>841</v>
      </c>
      <c r="J57" s="98">
        <v>53.5</v>
      </c>
      <c r="K57" s="36">
        <v>21</v>
      </c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</row>
    <row r="58" spans="1:25" s="148" customFormat="1" ht="15.75" x14ac:dyDescent="0.25">
      <c r="A58" s="103">
        <f>A57+1</f>
        <v>40</v>
      </c>
      <c r="B58" s="46" t="s">
        <v>242</v>
      </c>
      <c r="C58" s="103">
        <v>1974</v>
      </c>
      <c r="D58" s="103" t="s">
        <v>68</v>
      </c>
      <c r="E58" s="103" t="s">
        <v>55</v>
      </c>
      <c r="F58" s="103">
        <v>5</v>
      </c>
      <c r="G58" s="103">
        <v>4</v>
      </c>
      <c r="H58" s="98">
        <v>3611.7</v>
      </c>
      <c r="I58" s="98">
        <v>3110.3</v>
      </c>
      <c r="J58" s="98">
        <v>1662.8</v>
      </c>
      <c r="K58" s="36">
        <v>167</v>
      </c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</row>
    <row r="59" spans="1:25" s="9" customFormat="1" ht="31.5" customHeight="1" x14ac:dyDescent="0.2">
      <c r="A59" s="267" t="s">
        <v>31</v>
      </c>
      <c r="B59" s="268"/>
      <c r="C59" s="32" t="s">
        <v>25</v>
      </c>
      <c r="D59" s="32" t="s">
        <v>25</v>
      </c>
      <c r="E59" s="32" t="s">
        <v>25</v>
      </c>
      <c r="F59" s="32" t="s">
        <v>25</v>
      </c>
      <c r="G59" s="32" t="s">
        <v>25</v>
      </c>
      <c r="H59" s="102">
        <f>SUM(H60:H65)</f>
        <v>6456.6</v>
      </c>
      <c r="I59" s="102">
        <f t="shared" ref="I59:K59" si="8">SUM(I60:I65)</f>
        <v>6064.2000000000007</v>
      </c>
      <c r="J59" s="102">
        <f t="shared" si="8"/>
        <v>4693.2</v>
      </c>
      <c r="K59" s="33">
        <f t="shared" si="8"/>
        <v>274</v>
      </c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</row>
    <row r="60" spans="1:25" s="10" customFormat="1" ht="15.75" x14ac:dyDescent="0.25">
      <c r="A60" s="103">
        <v>41</v>
      </c>
      <c r="B60" s="46" t="s">
        <v>256</v>
      </c>
      <c r="C60" s="103">
        <v>1966</v>
      </c>
      <c r="D60" s="103" t="s">
        <v>68</v>
      </c>
      <c r="E60" s="47" t="s">
        <v>254</v>
      </c>
      <c r="F60" s="103">
        <v>5</v>
      </c>
      <c r="G60" s="103">
        <v>4</v>
      </c>
      <c r="H60" s="37">
        <v>3245</v>
      </c>
      <c r="I60" s="37">
        <v>2999</v>
      </c>
      <c r="J60" s="65">
        <v>2537.1999999999998</v>
      </c>
      <c r="K60" s="48">
        <v>122</v>
      </c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</row>
    <row r="61" spans="1:25" s="10" customFormat="1" ht="15.75" x14ac:dyDescent="0.25">
      <c r="A61" s="103">
        <f>A60+1</f>
        <v>42</v>
      </c>
      <c r="B61" s="46" t="s">
        <v>257</v>
      </c>
      <c r="C61" s="103">
        <v>1962</v>
      </c>
      <c r="D61" s="103" t="s">
        <v>68</v>
      </c>
      <c r="E61" s="47" t="s">
        <v>254</v>
      </c>
      <c r="F61" s="103">
        <v>3</v>
      </c>
      <c r="G61" s="103">
        <v>3</v>
      </c>
      <c r="H61" s="37">
        <v>1496.6</v>
      </c>
      <c r="I61" s="37">
        <v>1425</v>
      </c>
      <c r="J61" s="65">
        <v>1202.7</v>
      </c>
      <c r="K61" s="48">
        <v>65</v>
      </c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</row>
    <row r="62" spans="1:25" s="10" customFormat="1" ht="15.75" x14ac:dyDescent="0.25">
      <c r="A62" s="103">
        <f t="shared" ref="A62:A65" si="9">A61+1</f>
        <v>43</v>
      </c>
      <c r="B62" s="46" t="s">
        <v>426</v>
      </c>
      <c r="C62" s="103">
        <v>1988</v>
      </c>
      <c r="D62" s="103" t="s">
        <v>68</v>
      </c>
      <c r="E62" s="47" t="s">
        <v>427</v>
      </c>
      <c r="F62" s="103">
        <v>2</v>
      </c>
      <c r="G62" s="103">
        <v>1</v>
      </c>
      <c r="H62" s="37">
        <v>292.8</v>
      </c>
      <c r="I62" s="37">
        <v>292.8</v>
      </c>
      <c r="J62" s="65">
        <v>292.8</v>
      </c>
      <c r="K62" s="48">
        <v>20</v>
      </c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</row>
    <row r="63" spans="1:25" s="10" customFormat="1" ht="15.75" x14ac:dyDescent="0.25">
      <c r="A63" s="103">
        <f t="shared" si="9"/>
        <v>44</v>
      </c>
      <c r="B63" s="46" t="s">
        <v>428</v>
      </c>
      <c r="C63" s="103">
        <v>1988</v>
      </c>
      <c r="D63" s="103" t="s">
        <v>68</v>
      </c>
      <c r="E63" s="47" t="s">
        <v>427</v>
      </c>
      <c r="F63" s="103">
        <v>2</v>
      </c>
      <c r="G63" s="103">
        <v>1</v>
      </c>
      <c r="H63" s="37">
        <v>292.8</v>
      </c>
      <c r="I63" s="37">
        <v>292.8</v>
      </c>
      <c r="J63" s="65">
        <v>129</v>
      </c>
      <c r="K63" s="48">
        <v>19</v>
      </c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</row>
    <row r="64" spans="1:25" s="10" customFormat="1" ht="15.75" x14ac:dyDescent="0.25">
      <c r="A64" s="103">
        <f t="shared" si="9"/>
        <v>45</v>
      </c>
      <c r="B64" s="46" t="s">
        <v>258</v>
      </c>
      <c r="C64" s="103">
        <v>1970</v>
      </c>
      <c r="D64" s="103" t="s">
        <v>68</v>
      </c>
      <c r="E64" s="47" t="s">
        <v>205</v>
      </c>
      <c r="F64" s="103">
        <v>2</v>
      </c>
      <c r="G64" s="103">
        <v>3</v>
      </c>
      <c r="H64" s="37">
        <v>585.9</v>
      </c>
      <c r="I64" s="37">
        <v>516.6</v>
      </c>
      <c r="J64" s="48">
        <v>159.4</v>
      </c>
      <c r="K64" s="48">
        <v>32</v>
      </c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</row>
    <row r="65" spans="1:25" s="10" customFormat="1" ht="15.75" x14ac:dyDescent="0.25">
      <c r="A65" s="103">
        <f t="shared" si="9"/>
        <v>46</v>
      </c>
      <c r="B65" s="46" t="s">
        <v>259</v>
      </c>
      <c r="C65" s="103">
        <v>2000</v>
      </c>
      <c r="D65" s="103" t="s">
        <v>68</v>
      </c>
      <c r="E65" s="47" t="s">
        <v>254</v>
      </c>
      <c r="F65" s="103">
        <v>2</v>
      </c>
      <c r="G65" s="103">
        <v>1</v>
      </c>
      <c r="H65" s="37">
        <v>543.5</v>
      </c>
      <c r="I65" s="37">
        <v>538</v>
      </c>
      <c r="J65" s="48">
        <v>372.1</v>
      </c>
      <c r="K65" s="48">
        <v>16</v>
      </c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</row>
    <row r="66" spans="1:25" s="9" customFormat="1" ht="44.25" customHeight="1" x14ac:dyDescent="0.2">
      <c r="A66" s="267" t="s">
        <v>32</v>
      </c>
      <c r="B66" s="268"/>
      <c r="C66" s="32" t="s">
        <v>25</v>
      </c>
      <c r="D66" s="32" t="s">
        <v>25</v>
      </c>
      <c r="E66" s="32" t="s">
        <v>25</v>
      </c>
      <c r="F66" s="32" t="s">
        <v>25</v>
      </c>
      <c r="G66" s="32" t="s">
        <v>25</v>
      </c>
      <c r="H66" s="102">
        <f>SUM(H67:H69)</f>
        <v>1337.8999999999999</v>
      </c>
      <c r="I66" s="102">
        <f t="shared" ref="I66:K66" si="10">SUM(I67:I69)</f>
        <v>1176.5999999999999</v>
      </c>
      <c r="J66" s="102">
        <f t="shared" si="10"/>
        <v>831.55</v>
      </c>
      <c r="K66" s="33">
        <f t="shared" si="10"/>
        <v>51</v>
      </c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</row>
    <row r="67" spans="1:25" s="10" customFormat="1" ht="15.75" x14ac:dyDescent="0.25">
      <c r="A67" s="103">
        <v>47</v>
      </c>
      <c r="B67" s="44" t="s">
        <v>229</v>
      </c>
      <c r="C67" s="103">
        <v>1994</v>
      </c>
      <c r="D67" s="103" t="s">
        <v>68</v>
      </c>
      <c r="E67" s="103" t="s">
        <v>226</v>
      </c>
      <c r="F67" s="103">
        <v>2</v>
      </c>
      <c r="G67" s="103">
        <v>2</v>
      </c>
      <c r="H67" s="103">
        <v>550.29999999999995</v>
      </c>
      <c r="I67" s="103">
        <v>488.9</v>
      </c>
      <c r="J67" s="103">
        <v>239.8</v>
      </c>
      <c r="K67" s="36">
        <v>28</v>
      </c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</row>
    <row r="68" spans="1:25" s="10" customFormat="1" ht="15.75" x14ac:dyDescent="0.25">
      <c r="A68" s="103">
        <v>48</v>
      </c>
      <c r="B68" s="44" t="s">
        <v>230</v>
      </c>
      <c r="C68" s="103">
        <v>1993</v>
      </c>
      <c r="D68" s="103" t="s">
        <v>68</v>
      </c>
      <c r="E68" s="103" t="s">
        <v>226</v>
      </c>
      <c r="F68" s="103">
        <v>2</v>
      </c>
      <c r="G68" s="103">
        <v>1</v>
      </c>
      <c r="H68" s="103">
        <v>266.3</v>
      </c>
      <c r="I68" s="103">
        <v>236.8</v>
      </c>
      <c r="J68" s="103">
        <v>171.5</v>
      </c>
      <c r="K68" s="36">
        <v>4</v>
      </c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</row>
    <row r="69" spans="1:25" s="10" customFormat="1" ht="15.75" x14ac:dyDescent="0.25">
      <c r="A69" s="103">
        <v>49</v>
      </c>
      <c r="B69" s="44" t="s">
        <v>433</v>
      </c>
      <c r="C69" s="103">
        <v>1974</v>
      </c>
      <c r="D69" s="103" t="s">
        <v>68</v>
      </c>
      <c r="E69" s="103" t="s">
        <v>226</v>
      </c>
      <c r="F69" s="103">
        <v>2</v>
      </c>
      <c r="G69" s="103">
        <v>3</v>
      </c>
      <c r="H69" s="103">
        <v>521.29999999999995</v>
      </c>
      <c r="I69" s="103">
        <v>450.9</v>
      </c>
      <c r="J69" s="103">
        <v>420.25</v>
      </c>
      <c r="K69" s="36">
        <v>19</v>
      </c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</row>
    <row r="70" spans="1:25" s="9" customFormat="1" ht="32.25" customHeight="1" x14ac:dyDescent="0.2">
      <c r="A70" s="267" t="s">
        <v>33</v>
      </c>
      <c r="B70" s="268"/>
      <c r="C70" s="32" t="s">
        <v>25</v>
      </c>
      <c r="D70" s="32" t="s">
        <v>25</v>
      </c>
      <c r="E70" s="32" t="s">
        <v>25</v>
      </c>
      <c r="F70" s="32" t="s">
        <v>25</v>
      </c>
      <c r="G70" s="32" t="s">
        <v>25</v>
      </c>
      <c r="H70" s="102">
        <f>SUM(H71:H100)</f>
        <v>90958.780000000013</v>
      </c>
      <c r="I70" s="102">
        <f t="shared" ref="I70:K70" si="11">SUM(I71:I100)</f>
        <v>77842.950000000026</v>
      </c>
      <c r="J70" s="102">
        <f t="shared" si="11"/>
        <v>68062.549999999988</v>
      </c>
      <c r="K70" s="33">
        <f t="shared" si="11"/>
        <v>3372</v>
      </c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</row>
    <row r="71" spans="1:25" s="10" customFormat="1" ht="15.75" x14ac:dyDescent="0.2">
      <c r="A71" s="103">
        <f>A69+1</f>
        <v>50</v>
      </c>
      <c r="B71" s="34" t="s">
        <v>146</v>
      </c>
      <c r="C71" s="103">
        <v>1960</v>
      </c>
      <c r="D71" s="103" t="s">
        <v>68</v>
      </c>
      <c r="E71" s="103" t="s">
        <v>55</v>
      </c>
      <c r="F71" s="103">
        <v>4</v>
      </c>
      <c r="G71" s="103">
        <v>2</v>
      </c>
      <c r="H71" s="98">
        <v>1438.9</v>
      </c>
      <c r="I71" s="103">
        <v>988.7</v>
      </c>
      <c r="J71" s="103">
        <v>947</v>
      </c>
      <c r="K71" s="36">
        <v>54</v>
      </c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</row>
    <row r="72" spans="1:25" s="10" customFormat="1" ht="15.75" x14ac:dyDescent="0.2">
      <c r="A72" s="103">
        <f>A71+1</f>
        <v>51</v>
      </c>
      <c r="B72" s="34" t="s">
        <v>148</v>
      </c>
      <c r="C72" s="103">
        <v>1987</v>
      </c>
      <c r="D72" s="103" t="s">
        <v>68</v>
      </c>
      <c r="E72" s="103" t="s">
        <v>147</v>
      </c>
      <c r="F72" s="103">
        <v>9</v>
      </c>
      <c r="G72" s="103">
        <v>4</v>
      </c>
      <c r="H72" s="98">
        <v>11682.1</v>
      </c>
      <c r="I72" s="98">
        <v>7814.8</v>
      </c>
      <c r="J72" s="103">
        <v>7350.1</v>
      </c>
      <c r="K72" s="36">
        <v>329</v>
      </c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</row>
    <row r="73" spans="1:25" s="10" customFormat="1" ht="15.75" x14ac:dyDescent="0.2">
      <c r="A73" s="103">
        <f t="shared" ref="A73:A100" si="12">A72+1</f>
        <v>52</v>
      </c>
      <c r="B73" s="34" t="s">
        <v>149</v>
      </c>
      <c r="C73" s="103">
        <v>1981</v>
      </c>
      <c r="D73" s="103" t="s">
        <v>68</v>
      </c>
      <c r="E73" s="103" t="s">
        <v>147</v>
      </c>
      <c r="F73" s="103">
        <v>9</v>
      </c>
      <c r="G73" s="103">
        <v>4</v>
      </c>
      <c r="H73" s="98">
        <v>11778.7</v>
      </c>
      <c r="I73" s="98">
        <v>7926.8</v>
      </c>
      <c r="J73" s="103">
        <v>7004</v>
      </c>
      <c r="K73" s="36">
        <v>378</v>
      </c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</row>
    <row r="74" spans="1:25" s="10" customFormat="1" ht="15.75" x14ac:dyDescent="0.2">
      <c r="A74" s="103">
        <f t="shared" si="12"/>
        <v>53</v>
      </c>
      <c r="B74" s="34" t="s">
        <v>150</v>
      </c>
      <c r="C74" s="103">
        <v>1965</v>
      </c>
      <c r="D74" s="103" t="s">
        <v>68</v>
      </c>
      <c r="E74" s="103" t="s">
        <v>151</v>
      </c>
      <c r="F74" s="103">
        <v>2</v>
      </c>
      <c r="G74" s="103">
        <v>1</v>
      </c>
      <c r="H74" s="98">
        <v>343.9</v>
      </c>
      <c r="I74" s="98">
        <v>343.9</v>
      </c>
      <c r="J74" s="98">
        <v>230.7</v>
      </c>
      <c r="K74" s="36">
        <v>22</v>
      </c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</row>
    <row r="75" spans="1:25" s="10" customFormat="1" ht="15.75" x14ac:dyDescent="0.2">
      <c r="A75" s="103">
        <f t="shared" si="12"/>
        <v>54</v>
      </c>
      <c r="B75" s="34" t="s">
        <v>152</v>
      </c>
      <c r="C75" s="103">
        <v>1986</v>
      </c>
      <c r="D75" s="103" t="s">
        <v>68</v>
      </c>
      <c r="E75" s="103" t="s">
        <v>151</v>
      </c>
      <c r="F75" s="103">
        <v>2</v>
      </c>
      <c r="G75" s="103">
        <v>3</v>
      </c>
      <c r="H75" s="98">
        <v>727.6</v>
      </c>
      <c r="I75" s="98">
        <v>727.6</v>
      </c>
      <c r="J75" s="98">
        <v>308.39999999999998</v>
      </c>
      <c r="K75" s="36">
        <v>34</v>
      </c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</row>
    <row r="76" spans="1:25" s="10" customFormat="1" ht="15.75" x14ac:dyDescent="0.2">
      <c r="A76" s="103">
        <f t="shared" si="12"/>
        <v>55</v>
      </c>
      <c r="B76" s="34" t="s">
        <v>455</v>
      </c>
      <c r="C76" s="103">
        <v>1973</v>
      </c>
      <c r="D76" s="103" t="s">
        <v>68</v>
      </c>
      <c r="E76" s="103" t="s">
        <v>147</v>
      </c>
      <c r="F76" s="103">
        <v>5</v>
      </c>
      <c r="G76" s="103">
        <v>4</v>
      </c>
      <c r="H76" s="98">
        <v>3357.4</v>
      </c>
      <c r="I76" s="98">
        <v>2721.3</v>
      </c>
      <c r="J76" s="98">
        <v>2161.1</v>
      </c>
      <c r="K76" s="36">
        <v>189</v>
      </c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</row>
    <row r="77" spans="1:25" s="10" customFormat="1" ht="15.75" x14ac:dyDescent="0.2">
      <c r="A77" s="103">
        <f t="shared" si="12"/>
        <v>56</v>
      </c>
      <c r="B77" s="34" t="s">
        <v>456</v>
      </c>
      <c r="C77" s="103">
        <v>1963</v>
      </c>
      <c r="D77" s="103" t="s">
        <v>68</v>
      </c>
      <c r="E77" s="103" t="s">
        <v>55</v>
      </c>
      <c r="F77" s="103">
        <v>5</v>
      </c>
      <c r="G77" s="103">
        <v>2</v>
      </c>
      <c r="H77" s="98">
        <v>1685.9</v>
      </c>
      <c r="I77" s="98">
        <v>1685.9</v>
      </c>
      <c r="J77" s="98">
        <v>1204</v>
      </c>
      <c r="K77" s="36">
        <v>44</v>
      </c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</row>
    <row r="78" spans="1:25" s="10" customFormat="1" ht="15.75" customHeight="1" x14ac:dyDescent="0.2">
      <c r="A78" s="103">
        <f t="shared" si="12"/>
        <v>57</v>
      </c>
      <c r="B78" s="34" t="s">
        <v>154</v>
      </c>
      <c r="C78" s="103">
        <v>1965</v>
      </c>
      <c r="D78" s="103" t="s">
        <v>68</v>
      </c>
      <c r="E78" s="103" t="s">
        <v>55</v>
      </c>
      <c r="F78" s="103">
        <v>5</v>
      </c>
      <c r="G78" s="103">
        <v>4</v>
      </c>
      <c r="H78" s="98">
        <v>3884.1</v>
      </c>
      <c r="I78" s="98">
        <v>3884.1</v>
      </c>
      <c r="J78" s="103">
        <v>3842.6</v>
      </c>
      <c r="K78" s="36">
        <v>88</v>
      </c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</row>
    <row r="79" spans="1:25" s="10" customFormat="1" ht="16.899999999999999" customHeight="1" x14ac:dyDescent="0.2">
      <c r="A79" s="103">
        <f t="shared" si="12"/>
        <v>58</v>
      </c>
      <c r="B79" s="34" t="s">
        <v>155</v>
      </c>
      <c r="C79" s="103">
        <v>1980</v>
      </c>
      <c r="D79" s="103" t="s">
        <v>68</v>
      </c>
      <c r="E79" s="103" t="s">
        <v>147</v>
      </c>
      <c r="F79" s="103">
        <v>5</v>
      </c>
      <c r="G79" s="103">
        <v>8</v>
      </c>
      <c r="H79" s="98">
        <v>6410</v>
      </c>
      <c r="I79" s="98">
        <v>5832.2</v>
      </c>
      <c r="J79" s="98">
        <v>4969.7</v>
      </c>
      <c r="K79" s="36">
        <v>291</v>
      </c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</row>
    <row r="80" spans="1:25" s="10" customFormat="1" ht="15.6" customHeight="1" x14ac:dyDescent="0.2">
      <c r="A80" s="103">
        <f t="shared" si="12"/>
        <v>59</v>
      </c>
      <c r="B80" s="34" t="s">
        <v>156</v>
      </c>
      <c r="C80" s="103">
        <v>1969</v>
      </c>
      <c r="D80" s="103" t="s">
        <v>68</v>
      </c>
      <c r="E80" s="103" t="s">
        <v>55</v>
      </c>
      <c r="F80" s="103">
        <v>9</v>
      </c>
      <c r="G80" s="103">
        <v>1</v>
      </c>
      <c r="H80" s="98">
        <v>3097.9</v>
      </c>
      <c r="I80" s="98">
        <v>2090</v>
      </c>
      <c r="J80" s="98">
        <v>1978.9</v>
      </c>
      <c r="K80" s="36">
        <v>67</v>
      </c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</row>
    <row r="81" spans="1:25" s="10" customFormat="1" ht="15" customHeight="1" x14ac:dyDescent="0.2">
      <c r="A81" s="103">
        <f t="shared" si="12"/>
        <v>60</v>
      </c>
      <c r="B81" s="34" t="s">
        <v>441</v>
      </c>
      <c r="C81" s="103">
        <v>1964</v>
      </c>
      <c r="D81" s="103" t="s">
        <v>68</v>
      </c>
      <c r="E81" s="103" t="s">
        <v>55</v>
      </c>
      <c r="F81" s="103">
        <v>4</v>
      </c>
      <c r="G81" s="103">
        <v>3</v>
      </c>
      <c r="H81" s="98">
        <v>2444.9</v>
      </c>
      <c r="I81" s="98">
        <v>1983.19</v>
      </c>
      <c r="J81" s="98">
        <v>1474.09</v>
      </c>
      <c r="K81" s="36">
        <v>163</v>
      </c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</row>
    <row r="82" spans="1:25" s="10" customFormat="1" ht="15.75" x14ac:dyDescent="0.2">
      <c r="A82" s="103">
        <f t="shared" si="12"/>
        <v>61</v>
      </c>
      <c r="B82" s="34" t="s">
        <v>442</v>
      </c>
      <c r="C82" s="103">
        <v>1965</v>
      </c>
      <c r="D82" s="103" t="s">
        <v>68</v>
      </c>
      <c r="E82" s="103" t="s">
        <v>55</v>
      </c>
      <c r="F82" s="103">
        <v>5</v>
      </c>
      <c r="G82" s="103">
        <v>3</v>
      </c>
      <c r="H82" s="98">
        <v>2968.5</v>
      </c>
      <c r="I82" s="98">
        <v>2390.16</v>
      </c>
      <c r="J82" s="98">
        <v>1983.16</v>
      </c>
      <c r="K82" s="36">
        <v>165</v>
      </c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</row>
    <row r="83" spans="1:25" s="10" customFormat="1" ht="15.75" x14ac:dyDescent="0.2">
      <c r="A83" s="103">
        <f t="shared" si="12"/>
        <v>62</v>
      </c>
      <c r="B83" s="34" t="s">
        <v>157</v>
      </c>
      <c r="C83" s="103">
        <v>1965</v>
      </c>
      <c r="D83" s="103" t="s">
        <v>68</v>
      </c>
      <c r="E83" s="103" t="s">
        <v>147</v>
      </c>
      <c r="F83" s="103">
        <v>5</v>
      </c>
      <c r="G83" s="103">
        <v>4</v>
      </c>
      <c r="H83" s="98">
        <v>3552.2</v>
      </c>
      <c r="I83" s="98">
        <v>3546</v>
      </c>
      <c r="J83" s="103">
        <v>3370.2</v>
      </c>
      <c r="K83" s="36">
        <v>122</v>
      </c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</row>
    <row r="84" spans="1:25" s="10" customFormat="1" ht="15.75" x14ac:dyDescent="0.2">
      <c r="A84" s="103">
        <f t="shared" si="12"/>
        <v>63</v>
      </c>
      <c r="B84" s="34" t="s">
        <v>443</v>
      </c>
      <c r="C84" s="103">
        <v>1965</v>
      </c>
      <c r="D84" s="103" t="s">
        <v>68</v>
      </c>
      <c r="E84" s="103" t="s">
        <v>147</v>
      </c>
      <c r="F84" s="103">
        <v>5</v>
      </c>
      <c r="G84" s="103">
        <v>4</v>
      </c>
      <c r="H84" s="103">
        <v>3518.8</v>
      </c>
      <c r="I84" s="103">
        <v>3518.8</v>
      </c>
      <c r="J84" s="103">
        <v>3297.7</v>
      </c>
      <c r="K84" s="36">
        <v>171</v>
      </c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</row>
    <row r="85" spans="1:25" s="10" customFormat="1" ht="15.75" x14ac:dyDescent="0.2">
      <c r="A85" s="103">
        <f t="shared" si="12"/>
        <v>64</v>
      </c>
      <c r="B85" s="34" t="s">
        <v>158</v>
      </c>
      <c r="C85" s="103">
        <v>1969</v>
      </c>
      <c r="D85" s="103" t="s">
        <v>68</v>
      </c>
      <c r="E85" s="103" t="s">
        <v>147</v>
      </c>
      <c r="F85" s="103">
        <v>4</v>
      </c>
      <c r="G85" s="103">
        <v>3</v>
      </c>
      <c r="H85" s="98">
        <v>2021.9</v>
      </c>
      <c r="I85" s="98">
        <v>2021.9</v>
      </c>
      <c r="J85" s="103">
        <v>1767.2</v>
      </c>
      <c r="K85" s="36">
        <v>80</v>
      </c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</row>
    <row r="86" spans="1:25" s="10" customFormat="1" ht="15.75" x14ac:dyDescent="0.2">
      <c r="A86" s="103">
        <f t="shared" si="12"/>
        <v>65</v>
      </c>
      <c r="B86" s="34" t="s">
        <v>159</v>
      </c>
      <c r="C86" s="103">
        <v>1967</v>
      </c>
      <c r="D86" s="103" t="s">
        <v>68</v>
      </c>
      <c r="E86" s="103" t="s">
        <v>147</v>
      </c>
      <c r="F86" s="103">
        <v>5</v>
      </c>
      <c r="G86" s="103">
        <v>4</v>
      </c>
      <c r="H86" s="98">
        <v>2646.7</v>
      </c>
      <c r="I86" s="98">
        <v>2638.9</v>
      </c>
      <c r="J86" s="103">
        <v>2579.5</v>
      </c>
      <c r="K86" s="36">
        <v>117</v>
      </c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</row>
    <row r="87" spans="1:25" s="10" customFormat="1" ht="15.75" x14ac:dyDescent="0.2">
      <c r="A87" s="103">
        <f t="shared" si="12"/>
        <v>66</v>
      </c>
      <c r="B87" s="34" t="s">
        <v>160</v>
      </c>
      <c r="C87" s="103">
        <v>1953</v>
      </c>
      <c r="D87" s="103" t="s">
        <v>68</v>
      </c>
      <c r="E87" s="103" t="s">
        <v>55</v>
      </c>
      <c r="F87" s="103">
        <v>3</v>
      </c>
      <c r="G87" s="103">
        <v>3</v>
      </c>
      <c r="H87" s="98">
        <v>1767.18</v>
      </c>
      <c r="I87" s="98">
        <v>1586.3</v>
      </c>
      <c r="J87" s="103">
        <v>1525.2</v>
      </c>
      <c r="K87" s="36">
        <v>57</v>
      </c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</row>
    <row r="88" spans="1:25" s="10" customFormat="1" ht="16.5" customHeight="1" x14ac:dyDescent="0.2">
      <c r="A88" s="103">
        <f t="shared" si="12"/>
        <v>67</v>
      </c>
      <c r="B88" s="34" t="s">
        <v>444</v>
      </c>
      <c r="C88" s="103">
        <v>1956</v>
      </c>
      <c r="D88" s="103" t="s">
        <v>68</v>
      </c>
      <c r="E88" s="103" t="s">
        <v>151</v>
      </c>
      <c r="F88" s="103">
        <v>2</v>
      </c>
      <c r="G88" s="103">
        <v>2</v>
      </c>
      <c r="H88" s="103">
        <v>538.79999999999995</v>
      </c>
      <c r="I88" s="103">
        <v>538.79999999999995</v>
      </c>
      <c r="J88" s="103">
        <v>430.6</v>
      </c>
      <c r="K88" s="36">
        <v>24</v>
      </c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</row>
    <row r="89" spans="1:25" s="10" customFormat="1" ht="16.5" customHeight="1" x14ac:dyDescent="0.2">
      <c r="A89" s="103">
        <f t="shared" si="12"/>
        <v>68</v>
      </c>
      <c r="B89" s="34" t="s">
        <v>161</v>
      </c>
      <c r="C89" s="103">
        <v>1977</v>
      </c>
      <c r="D89" s="103" t="s">
        <v>68</v>
      </c>
      <c r="E89" s="103" t="s">
        <v>55</v>
      </c>
      <c r="F89" s="103">
        <v>5</v>
      </c>
      <c r="G89" s="103">
        <v>4</v>
      </c>
      <c r="H89" s="98">
        <v>3785.5</v>
      </c>
      <c r="I89" s="98">
        <v>3698.5</v>
      </c>
      <c r="J89" s="103">
        <v>2819.3</v>
      </c>
      <c r="K89" s="36">
        <v>108</v>
      </c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</row>
    <row r="90" spans="1:25" s="10" customFormat="1" ht="16.5" customHeight="1" x14ac:dyDescent="0.2">
      <c r="A90" s="103">
        <f t="shared" si="12"/>
        <v>69</v>
      </c>
      <c r="B90" s="34" t="s">
        <v>445</v>
      </c>
      <c r="C90" s="103">
        <v>1956</v>
      </c>
      <c r="D90" s="103" t="s">
        <v>68</v>
      </c>
      <c r="E90" s="103" t="s">
        <v>151</v>
      </c>
      <c r="F90" s="103">
        <v>2</v>
      </c>
      <c r="G90" s="103">
        <v>2</v>
      </c>
      <c r="H90" s="103">
        <v>555.29999999999995</v>
      </c>
      <c r="I90" s="103">
        <v>500.3</v>
      </c>
      <c r="J90" s="103">
        <v>126.2</v>
      </c>
      <c r="K90" s="36">
        <v>24</v>
      </c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</row>
    <row r="91" spans="1:25" s="10" customFormat="1" ht="16.5" customHeight="1" x14ac:dyDescent="0.2">
      <c r="A91" s="103">
        <f t="shared" si="12"/>
        <v>70</v>
      </c>
      <c r="B91" s="34" t="s">
        <v>162</v>
      </c>
      <c r="C91" s="103">
        <v>1983</v>
      </c>
      <c r="D91" s="103" t="s">
        <v>68</v>
      </c>
      <c r="E91" s="103" t="s">
        <v>147</v>
      </c>
      <c r="F91" s="103">
        <v>5</v>
      </c>
      <c r="G91" s="103">
        <v>4</v>
      </c>
      <c r="H91" s="98">
        <v>2716.2</v>
      </c>
      <c r="I91" s="98">
        <v>2716.2</v>
      </c>
      <c r="J91" s="103">
        <v>2056.9</v>
      </c>
      <c r="K91" s="36">
        <v>101</v>
      </c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</row>
    <row r="92" spans="1:25" s="10" customFormat="1" ht="16.5" customHeight="1" x14ac:dyDescent="0.2">
      <c r="A92" s="103">
        <f t="shared" si="12"/>
        <v>71</v>
      </c>
      <c r="B92" s="34" t="s">
        <v>446</v>
      </c>
      <c r="C92" s="103">
        <v>1992</v>
      </c>
      <c r="D92" s="103" t="s">
        <v>68</v>
      </c>
      <c r="E92" s="103" t="s">
        <v>457</v>
      </c>
      <c r="F92" s="103">
        <v>3</v>
      </c>
      <c r="G92" s="103">
        <v>5</v>
      </c>
      <c r="H92" s="103">
        <v>3235</v>
      </c>
      <c r="I92" s="103">
        <v>3235</v>
      </c>
      <c r="J92" s="103">
        <v>2925.4</v>
      </c>
      <c r="K92" s="36">
        <v>143</v>
      </c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</row>
    <row r="93" spans="1:25" s="10" customFormat="1" ht="16.5" customHeight="1" x14ac:dyDescent="0.2">
      <c r="A93" s="103">
        <f t="shared" si="12"/>
        <v>72</v>
      </c>
      <c r="B93" s="34" t="s">
        <v>458</v>
      </c>
      <c r="C93" s="103">
        <v>1994</v>
      </c>
      <c r="D93" s="103" t="s">
        <v>68</v>
      </c>
      <c r="E93" s="103" t="s">
        <v>457</v>
      </c>
      <c r="F93" s="103">
        <v>3</v>
      </c>
      <c r="G93" s="103">
        <v>4</v>
      </c>
      <c r="H93" s="103">
        <v>2720.4</v>
      </c>
      <c r="I93" s="103">
        <v>2720.4</v>
      </c>
      <c r="J93" s="103">
        <v>2631.9</v>
      </c>
      <c r="K93" s="36">
        <v>121</v>
      </c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</row>
    <row r="94" spans="1:25" s="10" customFormat="1" ht="16.5" customHeight="1" x14ac:dyDescent="0.2">
      <c r="A94" s="103">
        <f t="shared" si="12"/>
        <v>73</v>
      </c>
      <c r="B94" s="34" t="s">
        <v>459</v>
      </c>
      <c r="C94" s="103">
        <v>1996</v>
      </c>
      <c r="D94" s="103" t="s">
        <v>68</v>
      </c>
      <c r="E94" s="103" t="s">
        <v>55</v>
      </c>
      <c r="F94" s="103">
        <v>5</v>
      </c>
      <c r="G94" s="103">
        <v>1</v>
      </c>
      <c r="H94" s="103">
        <v>1119.7</v>
      </c>
      <c r="I94" s="103">
        <v>1119.7</v>
      </c>
      <c r="J94" s="103">
        <v>1119.7</v>
      </c>
      <c r="K94" s="36">
        <v>37</v>
      </c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</row>
    <row r="95" spans="1:25" s="10" customFormat="1" ht="16.5" customHeight="1" x14ac:dyDescent="0.2">
      <c r="A95" s="103">
        <f t="shared" si="12"/>
        <v>74</v>
      </c>
      <c r="B95" s="34" t="s">
        <v>163</v>
      </c>
      <c r="C95" s="103" t="s">
        <v>164</v>
      </c>
      <c r="D95" s="103" t="s">
        <v>68</v>
      </c>
      <c r="E95" s="103" t="s">
        <v>55</v>
      </c>
      <c r="F95" s="103">
        <v>3</v>
      </c>
      <c r="G95" s="103">
        <v>6</v>
      </c>
      <c r="H95" s="98">
        <v>3233.6</v>
      </c>
      <c r="I95" s="98">
        <v>2586.1999999999998</v>
      </c>
      <c r="J95" s="103">
        <v>2181.6999999999998</v>
      </c>
      <c r="K95" s="36">
        <v>94</v>
      </c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</row>
    <row r="96" spans="1:25" s="10" customFormat="1" ht="16.5" customHeight="1" x14ac:dyDescent="0.2">
      <c r="A96" s="103">
        <f t="shared" si="12"/>
        <v>75</v>
      </c>
      <c r="B96" s="34" t="s">
        <v>449</v>
      </c>
      <c r="C96" s="103">
        <v>1955</v>
      </c>
      <c r="D96" s="103" t="s">
        <v>68</v>
      </c>
      <c r="E96" s="103" t="s">
        <v>55</v>
      </c>
      <c r="F96" s="103">
        <v>4</v>
      </c>
      <c r="G96" s="103">
        <v>2</v>
      </c>
      <c r="H96" s="103">
        <v>1405.1</v>
      </c>
      <c r="I96" s="103">
        <v>1073.7</v>
      </c>
      <c r="J96" s="103">
        <v>951.6</v>
      </c>
      <c r="K96" s="36">
        <v>36</v>
      </c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</row>
    <row r="97" spans="1:25" s="10" customFormat="1" ht="16.5" customHeight="1" x14ac:dyDescent="0.2">
      <c r="A97" s="103">
        <f t="shared" si="12"/>
        <v>76</v>
      </c>
      <c r="B97" s="34" t="s">
        <v>450</v>
      </c>
      <c r="C97" s="103">
        <v>1962</v>
      </c>
      <c r="D97" s="103" t="s">
        <v>68</v>
      </c>
      <c r="E97" s="103" t="s">
        <v>55</v>
      </c>
      <c r="F97" s="103">
        <v>5</v>
      </c>
      <c r="G97" s="103">
        <v>2</v>
      </c>
      <c r="H97" s="103">
        <v>1978.5</v>
      </c>
      <c r="I97" s="103">
        <v>1813.1</v>
      </c>
      <c r="J97" s="103">
        <v>1638.3</v>
      </c>
      <c r="K97" s="36">
        <v>70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</row>
    <row r="98" spans="1:25" s="10" customFormat="1" ht="16.5" customHeight="1" x14ac:dyDescent="0.2">
      <c r="A98" s="103">
        <f t="shared" si="12"/>
        <v>77</v>
      </c>
      <c r="B98" s="34" t="s">
        <v>165</v>
      </c>
      <c r="C98" s="103">
        <v>1972</v>
      </c>
      <c r="D98" s="103" t="s">
        <v>68</v>
      </c>
      <c r="E98" s="103" t="s">
        <v>147</v>
      </c>
      <c r="F98" s="103">
        <v>5</v>
      </c>
      <c r="G98" s="103">
        <v>3</v>
      </c>
      <c r="H98" s="98">
        <v>2888.7</v>
      </c>
      <c r="I98" s="98">
        <v>2685.2</v>
      </c>
      <c r="J98" s="103">
        <v>2517.9</v>
      </c>
      <c r="K98" s="36">
        <v>82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</row>
    <row r="99" spans="1:25" s="10" customFormat="1" ht="16.5" customHeight="1" x14ac:dyDescent="0.2">
      <c r="A99" s="103">
        <f t="shared" si="12"/>
        <v>78</v>
      </c>
      <c r="B99" s="34" t="s">
        <v>166</v>
      </c>
      <c r="C99" s="103">
        <v>1969</v>
      </c>
      <c r="D99" s="103" t="s">
        <v>68</v>
      </c>
      <c r="E99" s="103" t="s">
        <v>147</v>
      </c>
      <c r="F99" s="103">
        <v>5</v>
      </c>
      <c r="G99" s="103">
        <v>4</v>
      </c>
      <c r="H99" s="98">
        <v>2726.8</v>
      </c>
      <c r="I99" s="98">
        <v>2726.8</v>
      </c>
      <c r="J99" s="103">
        <v>2505.8000000000002</v>
      </c>
      <c r="K99" s="36">
        <v>134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</row>
    <row r="100" spans="1:25" s="10" customFormat="1" ht="16.5" customHeight="1" x14ac:dyDescent="0.2">
      <c r="A100" s="103">
        <f t="shared" si="12"/>
        <v>79</v>
      </c>
      <c r="B100" s="34" t="s">
        <v>452</v>
      </c>
      <c r="C100" s="103">
        <v>1985</v>
      </c>
      <c r="D100" s="103" t="s">
        <v>68</v>
      </c>
      <c r="E100" s="103" t="s">
        <v>151</v>
      </c>
      <c r="F100" s="103">
        <v>2</v>
      </c>
      <c r="G100" s="103">
        <v>3</v>
      </c>
      <c r="H100" s="103">
        <v>728.5</v>
      </c>
      <c r="I100" s="103">
        <v>728.5</v>
      </c>
      <c r="J100" s="103">
        <v>163.69999999999999</v>
      </c>
      <c r="K100" s="36">
        <v>27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</row>
    <row r="101" spans="1:25" s="9" customFormat="1" ht="35.25" customHeight="1" x14ac:dyDescent="0.2">
      <c r="A101" s="267" t="s">
        <v>82</v>
      </c>
      <c r="B101" s="268"/>
      <c r="C101" s="32" t="s">
        <v>25</v>
      </c>
      <c r="D101" s="32" t="s">
        <v>25</v>
      </c>
      <c r="E101" s="32" t="s">
        <v>25</v>
      </c>
      <c r="F101" s="32" t="s">
        <v>25</v>
      </c>
      <c r="G101" s="32" t="s">
        <v>25</v>
      </c>
      <c r="H101" s="102">
        <f>SUM(H102:H103)</f>
        <v>13745.9</v>
      </c>
      <c r="I101" s="102">
        <f t="shared" ref="I101:K101" si="13">SUM(I102:I103)</f>
        <v>9836</v>
      </c>
      <c r="J101" s="102">
        <f t="shared" si="13"/>
        <v>8053.2000000000007</v>
      </c>
      <c r="K101" s="33">
        <f t="shared" si="13"/>
        <v>450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</row>
    <row r="102" spans="1:25" s="10" customFormat="1" ht="15.75" x14ac:dyDescent="0.2">
      <c r="A102" s="103">
        <f>A100+1</f>
        <v>80</v>
      </c>
      <c r="B102" s="35" t="s">
        <v>119</v>
      </c>
      <c r="C102" s="103">
        <v>1990</v>
      </c>
      <c r="D102" s="103" t="s">
        <v>68</v>
      </c>
      <c r="E102" s="103" t="s">
        <v>59</v>
      </c>
      <c r="F102" s="103">
        <v>9</v>
      </c>
      <c r="G102" s="103">
        <v>2</v>
      </c>
      <c r="H102" s="103">
        <v>5631.4</v>
      </c>
      <c r="I102" s="103">
        <v>4061.8</v>
      </c>
      <c r="J102" s="103">
        <v>3911.9</v>
      </c>
      <c r="K102" s="36">
        <v>168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</row>
    <row r="103" spans="1:25" s="10" customFormat="1" ht="18.600000000000001" customHeight="1" x14ac:dyDescent="0.2">
      <c r="A103" s="103">
        <v>81</v>
      </c>
      <c r="B103" s="35" t="s">
        <v>120</v>
      </c>
      <c r="C103" s="103">
        <v>1998</v>
      </c>
      <c r="D103" s="103" t="s">
        <v>68</v>
      </c>
      <c r="E103" s="103" t="s">
        <v>59</v>
      </c>
      <c r="F103" s="103">
        <v>5</v>
      </c>
      <c r="G103" s="103">
        <v>9</v>
      </c>
      <c r="H103" s="103">
        <v>8114.5</v>
      </c>
      <c r="I103" s="103">
        <v>5774.2</v>
      </c>
      <c r="J103" s="103">
        <v>4141.3</v>
      </c>
      <c r="K103" s="36">
        <v>282</v>
      </c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</row>
    <row r="104" spans="1:25" s="9" customFormat="1" ht="39" customHeight="1" x14ac:dyDescent="0.2">
      <c r="A104" s="267" t="s">
        <v>56</v>
      </c>
      <c r="B104" s="268"/>
      <c r="C104" s="32" t="s">
        <v>25</v>
      </c>
      <c r="D104" s="32" t="s">
        <v>25</v>
      </c>
      <c r="E104" s="32" t="s">
        <v>25</v>
      </c>
      <c r="F104" s="32" t="s">
        <v>25</v>
      </c>
      <c r="G104" s="32" t="s">
        <v>25</v>
      </c>
      <c r="H104" s="102">
        <f>SUM(H105:H107)</f>
        <v>1266</v>
      </c>
      <c r="I104" s="102">
        <f t="shared" ref="I104:K104" si="14">SUM(I105:I107)</f>
        <v>1148.0999999999999</v>
      </c>
      <c r="J104" s="102">
        <f t="shared" si="14"/>
        <v>650.9</v>
      </c>
      <c r="K104" s="33">
        <f t="shared" si="14"/>
        <v>64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</row>
    <row r="105" spans="1:25" s="10" customFormat="1" ht="15.75" x14ac:dyDescent="0.2">
      <c r="A105" s="103">
        <f>A103+1</f>
        <v>82</v>
      </c>
      <c r="B105" s="35" t="s">
        <v>203</v>
      </c>
      <c r="C105" s="103">
        <v>1970</v>
      </c>
      <c r="D105" s="103" t="s">
        <v>68</v>
      </c>
      <c r="E105" s="103" t="s">
        <v>205</v>
      </c>
      <c r="F105" s="103">
        <v>2</v>
      </c>
      <c r="G105" s="103">
        <v>1</v>
      </c>
      <c r="H105" s="103">
        <v>353.3</v>
      </c>
      <c r="I105" s="103">
        <v>325.5</v>
      </c>
      <c r="J105" s="103">
        <v>87.3</v>
      </c>
      <c r="K105" s="36">
        <v>12</v>
      </c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</row>
    <row r="106" spans="1:25" s="10" customFormat="1" ht="15.75" x14ac:dyDescent="0.2">
      <c r="A106" s="103">
        <v>83</v>
      </c>
      <c r="B106" s="35" t="s">
        <v>204</v>
      </c>
      <c r="C106" s="103">
        <v>1970</v>
      </c>
      <c r="D106" s="103" t="s">
        <v>68</v>
      </c>
      <c r="E106" s="103" t="s">
        <v>205</v>
      </c>
      <c r="F106" s="103">
        <v>2</v>
      </c>
      <c r="G106" s="103">
        <v>1</v>
      </c>
      <c r="H106" s="103">
        <v>342.4</v>
      </c>
      <c r="I106" s="103">
        <v>322.39999999999998</v>
      </c>
      <c r="J106" s="103">
        <v>162.6</v>
      </c>
      <c r="K106" s="36">
        <v>18</v>
      </c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</row>
    <row r="107" spans="1:25" s="10" customFormat="1" ht="15.75" x14ac:dyDescent="0.2">
      <c r="A107" s="103">
        <v>84</v>
      </c>
      <c r="B107" s="35" t="s">
        <v>206</v>
      </c>
      <c r="C107" s="103">
        <v>1965</v>
      </c>
      <c r="D107" s="103" t="s">
        <v>68</v>
      </c>
      <c r="E107" s="103" t="s">
        <v>205</v>
      </c>
      <c r="F107" s="103">
        <v>2</v>
      </c>
      <c r="G107" s="103">
        <v>3</v>
      </c>
      <c r="H107" s="103">
        <v>570.29999999999995</v>
      </c>
      <c r="I107" s="103">
        <v>500.2</v>
      </c>
      <c r="J107" s="103">
        <v>401</v>
      </c>
      <c r="K107" s="36">
        <v>34</v>
      </c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</row>
    <row r="108" spans="1:25" s="9" customFormat="1" ht="45.75" customHeight="1" x14ac:dyDescent="0.2">
      <c r="A108" s="267" t="s">
        <v>57</v>
      </c>
      <c r="B108" s="268"/>
      <c r="C108" s="32" t="s">
        <v>25</v>
      </c>
      <c r="D108" s="32" t="s">
        <v>25</v>
      </c>
      <c r="E108" s="32" t="s">
        <v>25</v>
      </c>
      <c r="F108" s="32" t="s">
        <v>25</v>
      </c>
      <c r="G108" s="32" t="s">
        <v>25</v>
      </c>
      <c r="H108" s="102">
        <f>SUM(H109:H110)</f>
        <v>1066.2</v>
      </c>
      <c r="I108" s="102">
        <f t="shared" ref="I108:K108" si="15">SUM(I109:I110)</f>
        <v>870.8</v>
      </c>
      <c r="J108" s="102">
        <f t="shared" si="15"/>
        <v>870.8</v>
      </c>
      <c r="K108" s="33">
        <f t="shared" si="15"/>
        <v>47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</row>
    <row r="109" spans="1:25" s="10" customFormat="1" ht="16.899999999999999" customHeight="1" x14ac:dyDescent="0.2">
      <c r="A109" s="103">
        <f>A107+1</f>
        <v>85</v>
      </c>
      <c r="B109" s="35" t="s">
        <v>210</v>
      </c>
      <c r="C109" s="103">
        <v>1969</v>
      </c>
      <c r="D109" s="103" t="s">
        <v>68</v>
      </c>
      <c r="E109" s="103" t="s">
        <v>205</v>
      </c>
      <c r="F109" s="103">
        <v>2</v>
      </c>
      <c r="G109" s="103">
        <v>1</v>
      </c>
      <c r="H109" s="98">
        <v>325.60000000000002</v>
      </c>
      <c r="I109" s="98">
        <v>215</v>
      </c>
      <c r="J109" s="98">
        <v>215</v>
      </c>
      <c r="K109" s="36">
        <v>12</v>
      </c>
      <c r="L109" s="133"/>
      <c r="M109" s="133"/>
      <c r="N109" s="133"/>
      <c r="O109" s="133"/>
      <c r="P109" s="133"/>
      <c r="Q109" s="133"/>
      <c r="R109" s="133"/>
      <c r="S109" s="133"/>
      <c r="T109" s="133"/>
      <c r="U109" s="133"/>
      <c r="V109" s="133"/>
      <c r="W109" s="133"/>
      <c r="X109" s="133"/>
      <c r="Y109" s="133"/>
    </row>
    <row r="110" spans="1:25" s="10" customFormat="1" ht="15.75" x14ac:dyDescent="0.2">
      <c r="A110" s="103">
        <v>86</v>
      </c>
      <c r="B110" s="35" t="s">
        <v>211</v>
      </c>
      <c r="C110" s="103">
        <v>1982</v>
      </c>
      <c r="D110" s="103" t="s">
        <v>68</v>
      </c>
      <c r="E110" s="103" t="s">
        <v>205</v>
      </c>
      <c r="F110" s="103">
        <v>2</v>
      </c>
      <c r="G110" s="103">
        <v>3</v>
      </c>
      <c r="H110" s="103">
        <v>740.6</v>
      </c>
      <c r="I110" s="103">
        <v>655.8</v>
      </c>
      <c r="J110" s="103">
        <v>655.8</v>
      </c>
      <c r="K110" s="36">
        <v>35</v>
      </c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</row>
    <row r="111" spans="1:25" s="9" customFormat="1" ht="29.25" customHeight="1" x14ac:dyDescent="0.2">
      <c r="A111" s="267" t="s">
        <v>61</v>
      </c>
      <c r="B111" s="268"/>
      <c r="C111" s="32" t="s">
        <v>25</v>
      </c>
      <c r="D111" s="32" t="s">
        <v>25</v>
      </c>
      <c r="E111" s="32" t="s">
        <v>25</v>
      </c>
      <c r="F111" s="32" t="s">
        <v>25</v>
      </c>
      <c r="G111" s="32" t="s">
        <v>25</v>
      </c>
      <c r="H111" s="102">
        <f>SUM(H112:H112)</f>
        <v>854.3</v>
      </c>
      <c r="I111" s="102">
        <f t="shared" ref="I111:K111" si="16">SUM(I112:I112)</f>
        <v>764.3</v>
      </c>
      <c r="J111" s="102">
        <f t="shared" si="16"/>
        <v>505.6</v>
      </c>
      <c r="K111" s="33">
        <f t="shared" si="16"/>
        <v>30</v>
      </c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</row>
    <row r="112" spans="1:25" s="10" customFormat="1" ht="15.75" x14ac:dyDescent="0.25">
      <c r="A112" s="103">
        <v>87</v>
      </c>
      <c r="B112" s="44" t="s">
        <v>213</v>
      </c>
      <c r="C112" s="103">
        <v>1984</v>
      </c>
      <c r="D112" s="103" t="s">
        <v>68</v>
      </c>
      <c r="E112" s="103" t="s">
        <v>151</v>
      </c>
      <c r="F112" s="103">
        <v>2</v>
      </c>
      <c r="G112" s="103">
        <v>3</v>
      </c>
      <c r="H112" s="98">
        <v>854.3</v>
      </c>
      <c r="I112" s="98">
        <v>764.3</v>
      </c>
      <c r="J112" s="98">
        <v>505.6</v>
      </c>
      <c r="K112" s="36">
        <v>30</v>
      </c>
      <c r="L112" s="133"/>
      <c r="M112" s="133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</row>
    <row r="113" spans="1:25" s="9" customFormat="1" ht="28.5" customHeight="1" x14ac:dyDescent="0.2">
      <c r="A113" s="267" t="s">
        <v>78</v>
      </c>
      <c r="B113" s="268"/>
      <c r="C113" s="32" t="s">
        <v>25</v>
      </c>
      <c r="D113" s="32" t="s">
        <v>25</v>
      </c>
      <c r="E113" s="32" t="s">
        <v>25</v>
      </c>
      <c r="F113" s="32" t="s">
        <v>25</v>
      </c>
      <c r="G113" s="32" t="s">
        <v>25</v>
      </c>
      <c r="H113" s="102">
        <f>SUM(H114:H114)</f>
        <v>581.6</v>
      </c>
      <c r="I113" s="102">
        <f t="shared" ref="I113:K113" si="17">SUM(I114:I114)</f>
        <v>581.6</v>
      </c>
      <c r="J113" s="102">
        <f t="shared" si="17"/>
        <v>413.8</v>
      </c>
      <c r="K113" s="33">
        <f t="shared" si="17"/>
        <v>33</v>
      </c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</row>
    <row r="114" spans="1:25" s="10" customFormat="1" ht="15.75" x14ac:dyDescent="0.2">
      <c r="A114" s="103">
        <v>88</v>
      </c>
      <c r="B114" s="35" t="s">
        <v>223</v>
      </c>
      <c r="C114" s="103">
        <v>1977</v>
      </c>
      <c r="D114" s="103" t="s">
        <v>68</v>
      </c>
      <c r="E114" s="103" t="s">
        <v>205</v>
      </c>
      <c r="F114" s="103">
        <v>2</v>
      </c>
      <c r="G114" s="103">
        <v>3</v>
      </c>
      <c r="H114" s="37">
        <v>581.6</v>
      </c>
      <c r="I114" s="37">
        <v>581.6</v>
      </c>
      <c r="J114" s="37">
        <v>413.8</v>
      </c>
      <c r="K114" s="36">
        <v>33</v>
      </c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</row>
    <row r="115" spans="1:25" s="10" customFormat="1" ht="36" customHeight="1" x14ac:dyDescent="0.2">
      <c r="A115" s="267" t="s">
        <v>290</v>
      </c>
      <c r="B115" s="268"/>
      <c r="C115" s="32" t="s">
        <v>25</v>
      </c>
      <c r="D115" s="32" t="s">
        <v>25</v>
      </c>
      <c r="E115" s="32" t="s">
        <v>25</v>
      </c>
      <c r="F115" s="32" t="s">
        <v>25</v>
      </c>
      <c r="G115" s="32" t="s">
        <v>25</v>
      </c>
      <c r="H115" s="102">
        <f>SUM(H116:H127)</f>
        <v>89303.5</v>
      </c>
      <c r="I115" s="102">
        <f>SUM(I116:I127)</f>
        <v>72227.099999999991</v>
      </c>
      <c r="J115" s="102">
        <f>SUM(J116:J127)</f>
        <v>67367.199999999997</v>
      </c>
      <c r="K115" s="33">
        <f>SUM(K116:K127)</f>
        <v>2684</v>
      </c>
      <c r="L115" s="133"/>
      <c r="M115" s="133"/>
      <c r="N115" s="133"/>
      <c r="O115" s="133"/>
      <c r="P115" s="133"/>
      <c r="Q115" s="133"/>
      <c r="R115" s="133"/>
      <c r="S115" s="133"/>
      <c r="T115" s="133"/>
      <c r="U115" s="133"/>
      <c r="V115" s="133"/>
      <c r="W115" s="133"/>
      <c r="X115" s="133"/>
      <c r="Y115" s="133"/>
    </row>
    <row r="116" spans="1:25" s="10" customFormat="1" ht="19.149999999999999" customHeight="1" x14ac:dyDescent="0.25">
      <c r="A116" s="101">
        <v>89</v>
      </c>
      <c r="B116" s="46" t="s">
        <v>291</v>
      </c>
      <c r="C116" s="158">
        <v>1987</v>
      </c>
      <c r="D116" s="60" t="s">
        <v>135</v>
      </c>
      <c r="E116" s="43" t="s">
        <v>292</v>
      </c>
      <c r="F116" s="43">
        <v>9</v>
      </c>
      <c r="G116" s="43">
        <v>3</v>
      </c>
      <c r="H116" s="159">
        <v>7441</v>
      </c>
      <c r="I116" s="159">
        <v>6046.9</v>
      </c>
      <c r="J116" s="159">
        <v>5934</v>
      </c>
      <c r="K116" s="160">
        <v>237</v>
      </c>
      <c r="L116" s="133"/>
      <c r="M116" s="133"/>
      <c r="N116" s="133"/>
      <c r="O116" s="133"/>
      <c r="P116" s="133"/>
      <c r="Q116" s="133"/>
      <c r="R116" s="133"/>
      <c r="S116" s="133"/>
      <c r="T116" s="133"/>
      <c r="U116" s="133"/>
      <c r="V116" s="133"/>
      <c r="W116" s="133"/>
      <c r="X116" s="133"/>
      <c r="Y116" s="133"/>
    </row>
    <row r="117" spans="1:25" s="10" customFormat="1" ht="17.45" customHeight="1" x14ac:dyDescent="0.25">
      <c r="A117" s="101">
        <f>A116+1</f>
        <v>90</v>
      </c>
      <c r="B117" s="46" t="s">
        <v>293</v>
      </c>
      <c r="C117" s="158">
        <v>1990</v>
      </c>
      <c r="D117" s="43" t="s">
        <v>135</v>
      </c>
      <c r="E117" s="43" t="s">
        <v>292</v>
      </c>
      <c r="F117" s="43">
        <v>9</v>
      </c>
      <c r="G117" s="43">
        <v>2</v>
      </c>
      <c r="H117" s="159">
        <v>5056.1000000000004</v>
      </c>
      <c r="I117" s="159">
        <v>4150.7</v>
      </c>
      <c r="J117" s="159">
        <v>4150.7</v>
      </c>
      <c r="K117" s="160">
        <v>156</v>
      </c>
      <c r="L117" s="133"/>
      <c r="M117" s="133"/>
      <c r="N117" s="133"/>
      <c r="O117" s="133"/>
      <c r="P117" s="133"/>
      <c r="Q117" s="133"/>
      <c r="R117" s="133"/>
      <c r="S117" s="133"/>
      <c r="T117" s="133"/>
      <c r="U117" s="133"/>
      <c r="V117" s="133"/>
      <c r="W117" s="133"/>
      <c r="X117" s="133"/>
      <c r="Y117" s="133"/>
    </row>
    <row r="118" spans="1:25" s="10" customFormat="1" ht="18.600000000000001" customHeight="1" x14ac:dyDescent="0.25">
      <c r="A118" s="101">
        <f t="shared" ref="A118:A127" si="18">A117+1</f>
        <v>91</v>
      </c>
      <c r="B118" s="46" t="s">
        <v>294</v>
      </c>
      <c r="C118" s="158">
        <v>1990</v>
      </c>
      <c r="D118" s="43" t="s">
        <v>135</v>
      </c>
      <c r="E118" s="43" t="s">
        <v>254</v>
      </c>
      <c r="F118" s="43">
        <v>9</v>
      </c>
      <c r="G118" s="43">
        <v>8</v>
      </c>
      <c r="H118" s="159">
        <v>19844.099999999999</v>
      </c>
      <c r="I118" s="159">
        <v>16266.1</v>
      </c>
      <c r="J118" s="159">
        <v>14743.4</v>
      </c>
      <c r="K118" s="160">
        <v>575</v>
      </c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</row>
    <row r="119" spans="1:25" s="10" customFormat="1" ht="19.149999999999999" customHeight="1" x14ac:dyDescent="0.25">
      <c r="A119" s="101">
        <f t="shared" si="18"/>
        <v>92</v>
      </c>
      <c r="B119" s="46" t="s">
        <v>295</v>
      </c>
      <c r="C119" s="103">
        <v>1991</v>
      </c>
      <c r="D119" s="43" t="s">
        <v>135</v>
      </c>
      <c r="E119" s="43" t="s">
        <v>254</v>
      </c>
      <c r="F119" s="43">
        <v>9</v>
      </c>
      <c r="G119" s="43">
        <v>2</v>
      </c>
      <c r="H119" s="159">
        <v>5068.8999999999996</v>
      </c>
      <c r="I119" s="159">
        <v>4151</v>
      </c>
      <c r="J119" s="159">
        <v>3911.5</v>
      </c>
      <c r="K119" s="160">
        <v>123</v>
      </c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</row>
    <row r="120" spans="1:25" s="10" customFormat="1" ht="16.899999999999999" customHeight="1" x14ac:dyDescent="0.25">
      <c r="A120" s="101">
        <f t="shared" si="18"/>
        <v>93</v>
      </c>
      <c r="B120" s="46" t="s">
        <v>296</v>
      </c>
      <c r="C120" s="103">
        <v>1988</v>
      </c>
      <c r="D120" s="43" t="s">
        <v>135</v>
      </c>
      <c r="E120" s="43" t="s">
        <v>292</v>
      </c>
      <c r="F120" s="43">
        <v>9</v>
      </c>
      <c r="G120" s="43">
        <v>4</v>
      </c>
      <c r="H120" s="159">
        <v>10179.700000000001</v>
      </c>
      <c r="I120" s="159">
        <v>8319.7000000000007</v>
      </c>
      <c r="J120" s="159">
        <v>8067</v>
      </c>
      <c r="K120" s="160">
        <v>325</v>
      </c>
      <c r="L120" s="133"/>
      <c r="M120" s="133"/>
      <c r="N120" s="133"/>
      <c r="O120" s="133"/>
      <c r="P120" s="133"/>
      <c r="Q120" s="133"/>
      <c r="R120" s="133"/>
      <c r="S120" s="133"/>
      <c r="T120" s="133"/>
      <c r="U120" s="133"/>
      <c r="V120" s="133"/>
      <c r="W120" s="133"/>
      <c r="X120" s="133"/>
      <c r="Y120" s="133"/>
    </row>
    <row r="121" spans="1:25" s="10" customFormat="1" ht="18.600000000000001" customHeight="1" x14ac:dyDescent="0.25">
      <c r="A121" s="101">
        <f t="shared" si="18"/>
        <v>94</v>
      </c>
      <c r="B121" s="46" t="s">
        <v>297</v>
      </c>
      <c r="C121" s="103">
        <v>1989</v>
      </c>
      <c r="D121" s="43" t="s">
        <v>135</v>
      </c>
      <c r="E121" s="43" t="s">
        <v>292</v>
      </c>
      <c r="F121" s="43">
        <v>9</v>
      </c>
      <c r="G121" s="43">
        <v>2</v>
      </c>
      <c r="H121" s="159">
        <v>5227.3999999999996</v>
      </c>
      <c r="I121" s="159">
        <v>4279.3</v>
      </c>
      <c r="J121" s="159">
        <v>4119.5</v>
      </c>
      <c r="K121" s="160">
        <v>157</v>
      </c>
      <c r="L121" s="133"/>
      <c r="M121" s="133"/>
      <c r="N121" s="133"/>
      <c r="O121" s="133"/>
      <c r="P121" s="133"/>
      <c r="Q121" s="133"/>
      <c r="R121" s="133"/>
      <c r="S121" s="133"/>
      <c r="T121" s="133"/>
      <c r="U121" s="133"/>
      <c r="V121" s="133"/>
      <c r="W121" s="133"/>
      <c r="X121" s="133"/>
      <c r="Y121" s="133"/>
    </row>
    <row r="122" spans="1:25" s="10" customFormat="1" ht="16.899999999999999" customHeight="1" x14ac:dyDescent="0.25">
      <c r="A122" s="101">
        <f t="shared" si="18"/>
        <v>95</v>
      </c>
      <c r="B122" s="46" t="s">
        <v>298</v>
      </c>
      <c r="C122" s="103">
        <v>1987</v>
      </c>
      <c r="D122" s="43" t="s">
        <v>135</v>
      </c>
      <c r="E122" s="43" t="s">
        <v>80</v>
      </c>
      <c r="F122" s="43">
        <v>9</v>
      </c>
      <c r="G122" s="43">
        <v>2</v>
      </c>
      <c r="H122" s="159">
        <v>4636.6000000000004</v>
      </c>
      <c r="I122" s="159">
        <v>3581</v>
      </c>
      <c r="J122" s="159">
        <v>3378.8</v>
      </c>
      <c r="K122" s="160">
        <v>150</v>
      </c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</row>
    <row r="123" spans="1:25" s="10" customFormat="1" ht="19.149999999999999" customHeight="1" x14ac:dyDescent="0.25">
      <c r="A123" s="101">
        <f t="shared" si="18"/>
        <v>96</v>
      </c>
      <c r="B123" s="46" t="s">
        <v>299</v>
      </c>
      <c r="C123" s="103">
        <v>1987</v>
      </c>
      <c r="D123" s="43" t="s">
        <v>135</v>
      </c>
      <c r="E123" s="43" t="s">
        <v>292</v>
      </c>
      <c r="F123" s="43">
        <v>9</v>
      </c>
      <c r="G123" s="43">
        <v>2</v>
      </c>
      <c r="H123" s="159">
        <v>4989</v>
      </c>
      <c r="I123" s="159">
        <v>3898</v>
      </c>
      <c r="J123" s="159">
        <v>3613.7</v>
      </c>
      <c r="K123" s="160">
        <v>164</v>
      </c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</row>
    <row r="124" spans="1:25" s="10" customFormat="1" ht="15" customHeight="1" x14ac:dyDescent="0.25">
      <c r="A124" s="101">
        <f t="shared" si="18"/>
        <v>97</v>
      </c>
      <c r="B124" s="46" t="s">
        <v>300</v>
      </c>
      <c r="C124" s="103">
        <v>1987</v>
      </c>
      <c r="D124" s="43" t="s">
        <v>135</v>
      </c>
      <c r="E124" s="43" t="s">
        <v>292</v>
      </c>
      <c r="F124" s="43">
        <v>9</v>
      </c>
      <c r="G124" s="43">
        <v>2</v>
      </c>
      <c r="H124" s="159">
        <v>5155.7</v>
      </c>
      <c r="I124" s="159">
        <v>4306.3</v>
      </c>
      <c r="J124" s="159">
        <v>4202</v>
      </c>
      <c r="K124" s="160">
        <v>179</v>
      </c>
      <c r="L124" s="133"/>
      <c r="M124" s="133"/>
      <c r="N124" s="133"/>
      <c r="O124" s="133"/>
      <c r="P124" s="133"/>
      <c r="Q124" s="133"/>
      <c r="R124" s="133"/>
      <c r="S124" s="133"/>
      <c r="T124" s="133"/>
      <c r="U124" s="133"/>
      <c r="V124" s="133"/>
      <c r="W124" s="133"/>
      <c r="X124" s="133"/>
      <c r="Y124" s="133"/>
    </row>
    <row r="125" spans="1:25" s="10" customFormat="1" ht="15.6" customHeight="1" x14ac:dyDescent="0.25">
      <c r="A125" s="101">
        <f t="shared" si="18"/>
        <v>98</v>
      </c>
      <c r="B125" s="46" t="s">
        <v>301</v>
      </c>
      <c r="C125" s="158">
        <v>1991</v>
      </c>
      <c r="D125" s="43" t="s">
        <v>135</v>
      </c>
      <c r="E125" s="43" t="s">
        <v>254</v>
      </c>
      <c r="F125" s="43">
        <v>9</v>
      </c>
      <c r="G125" s="43">
        <v>1</v>
      </c>
      <c r="H125" s="159">
        <v>3067.2</v>
      </c>
      <c r="I125" s="159">
        <v>2470.6999999999998</v>
      </c>
      <c r="J125" s="159">
        <v>2397.8000000000002</v>
      </c>
      <c r="K125" s="160">
        <v>91</v>
      </c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</row>
    <row r="126" spans="1:25" s="10" customFormat="1" ht="16.899999999999999" customHeight="1" x14ac:dyDescent="0.25">
      <c r="A126" s="101">
        <f t="shared" si="18"/>
        <v>99</v>
      </c>
      <c r="B126" s="161" t="s">
        <v>302</v>
      </c>
      <c r="C126" s="162">
        <v>1989</v>
      </c>
      <c r="D126" s="163" t="s">
        <v>135</v>
      </c>
      <c r="E126" s="163" t="s">
        <v>254</v>
      </c>
      <c r="F126" s="163">
        <v>9</v>
      </c>
      <c r="G126" s="163">
        <v>7</v>
      </c>
      <c r="H126" s="164">
        <v>17848.3</v>
      </c>
      <c r="I126" s="165">
        <v>14068.4</v>
      </c>
      <c r="J126" s="164">
        <v>12658.9</v>
      </c>
      <c r="K126" s="166">
        <v>491</v>
      </c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</row>
    <row r="127" spans="1:25" s="10" customFormat="1" ht="16.899999999999999" customHeight="1" x14ac:dyDescent="0.25">
      <c r="A127" s="101">
        <f t="shared" si="18"/>
        <v>100</v>
      </c>
      <c r="B127" s="46" t="s">
        <v>306</v>
      </c>
      <c r="C127" s="189">
        <v>1964</v>
      </c>
      <c r="D127" s="43" t="s">
        <v>307</v>
      </c>
      <c r="E127" s="43" t="s">
        <v>254</v>
      </c>
      <c r="F127" s="43">
        <v>2</v>
      </c>
      <c r="G127" s="43">
        <v>5</v>
      </c>
      <c r="H127" s="159">
        <v>789.5</v>
      </c>
      <c r="I127" s="190">
        <v>689</v>
      </c>
      <c r="J127" s="159">
        <v>189.9</v>
      </c>
      <c r="K127" s="160">
        <v>36</v>
      </c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</row>
    <row r="128" spans="1:25" s="10" customFormat="1" ht="33" customHeight="1" x14ac:dyDescent="0.2">
      <c r="A128" s="267" t="s">
        <v>337</v>
      </c>
      <c r="B128" s="268"/>
      <c r="C128" s="32" t="s">
        <v>25</v>
      </c>
      <c r="D128" s="32" t="s">
        <v>25</v>
      </c>
      <c r="E128" s="32" t="s">
        <v>25</v>
      </c>
      <c r="F128" s="32" t="s">
        <v>25</v>
      </c>
      <c r="G128" s="32" t="s">
        <v>25</v>
      </c>
      <c r="H128" s="102">
        <f t="shared" ref="H128:K128" si="19">SUM(H129:H129)</f>
        <v>1140.2</v>
      </c>
      <c r="I128" s="102">
        <f t="shared" si="19"/>
        <v>646.70000000000005</v>
      </c>
      <c r="J128" s="102">
        <f t="shared" si="19"/>
        <v>646.70000000000005</v>
      </c>
      <c r="K128" s="33">
        <f t="shared" si="19"/>
        <v>23</v>
      </c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</row>
    <row r="129" spans="1:25" s="10" customFormat="1" ht="16.899999999999999" customHeight="1" x14ac:dyDescent="0.25">
      <c r="A129" s="101">
        <v>101</v>
      </c>
      <c r="B129" s="46" t="s">
        <v>340</v>
      </c>
      <c r="C129" s="189">
        <v>1991</v>
      </c>
      <c r="D129" s="43" t="s">
        <v>68</v>
      </c>
      <c r="E129" s="43" t="s">
        <v>205</v>
      </c>
      <c r="F129" s="43">
        <v>2</v>
      </c>
      <c r="G129" s="43">
        <v>3</v>
      </c>
      <c r="H129" s="159">
        <v>1140.2</v>
      </c>
      <c r="I129" s="190">
        <v>646.70000000000005</v>
      </c>
      <c r="J129" s="159">
        <v>646.70000000000005</v>
      </c>
      <c r="K129" s="160">
        <v>23</v>
      </c>
      <c r="L129" s="133"/>
      <c r="M129" s="133"/>
      <c r="N129" s="133"/>
      <c r="O129" s="133"/>
      <c r="P129" s="133"/>
      <c r="Q129" s="133"/>
      <c r="R129" s="133"/>
      <c r="S129" s="133"/>
      <c r="T129" s="133"/>
      <c r="U129" s="133"/>
      <c r="V129" s="133"/>
      <c r="W129" s="133"/>
      <c r="X129" s="133"/>
      <c r="Y129" s="133"/>
    </row>
    <row r="130" spans="1:25" s="10" customFormat="1" ht="27.6" customHeight="1" x14ac:dyDescent="0.2">
      <c r="A130" s="267" t="s">
        <v>350</v>
      </c>
      <c r="B130" s="268"/>
      <c r="C130" s="32" t="s">
        <v>25</v>
      </c>
      <c r="D130" s="32" t="s">
        <v>25</v>
      </c>
      <c r="E130" s="32" t="s">
        <v>25</v>
      </c>
      <c r="F130" s="32" t="s">
        <v>25</v>
      </c>
      <c r="G130" s="32" t="s">
        <v>25</v>
      </c>
      <c r="H130" s="102">
        <f>SUM(H131:H136)</f>
        <v>30998.899999999998</v>
      </c>
      <c r="I130" s="102">
        <f t="shared" ref="I130:J130" si="20">SUM(I131:I136)</f>
        <v>21938.6</v>
      </c>
      <c r="J130" s="102">
        <f t="shared" si="20"/>
        <v>20323.559999999998</v>
      </c>
      <c r="K130" s="33">
        <f>SUM(K131:K136)</f>
        <v>1159</v>
      </c>
      <c r="L130" s="133"/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  <c r="Y130" s="133"/>
    </row>
    <row r="131" spans="1:25" s="10" customFormat="1" ht="16.899999999999999" customHeight="1" x14ac:dyDescent="0.25">
      <c r="A131" s="101">
        <v>102</v>
      </c>
      <c r="B131" s="46" t="s">
        <v>345</v>
      </c>
      <c r="C131" s="189">
        <v>1992</v>
      </c>
      <c r="D131" s="43" t="s">
        <v>135</v>
      </c>
      <c r="E131" s="43" t="s">
        <v>55</v>
      </c>
      <c r="F131" s="43">
        <v>5</v>
      </c>
      <c r="G131" s="43">
        <v>1</v>
      </c>
      <c r="H131" s="159">
        <v>4453.3</v>
      </c>
      <c r="I131" s="190">
        <v>2449.6</v>
      </c>
      <c r="J131" s="159">
        <v>2377.16</v>
      </c>
      <c r="K131" s="160">
        <v>135</v>
      </c>
      <c r="L131" s="133"/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  <c r="Y131" s="133"/>
    </row>
    <row r="132" spans="1:25" s="10" customFormat="1" ht="16.899999999999999" customHeight="1" x14ac:dyDescent="0.25">
      <c r="A132" s="101">
        <f>A131+1</f>
        <v>103</v>
      </c>
      <c r="B132" s="46" t="s">
        <v>346</v>
      </c>
      <c r="C132" s="189">
        <v>1975</v>
      </c>
      <c r="D132" s="43" t="s">
        <v>135</v>
      </c>
      <c r="E132" s="43" t="s">
        <v>347</v>
      </c>
      <c r="F132" s="43">
        <v>5</v>
      </c>
      <c r="G132" s="43">
        <v>8</v>
      </c>
      <c r="H132" s="159">
        <v>5229</v>
      </c>
      <c r="I132" s="190">
        <v>4591</v>
      </c>
      <c r="J132" s="159">
        <v>4343</v>
      </c>
      <c r="K132" s="160">
        <v>248</v>
      </c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  <c r="Y132" s="133"/>
    </row>
    <row r="133" spans="1:25" s="10" customFormat="1" ht="16.899999999999999" customHeight="1" x14ac:dyDescent="0.25">
      <c r="A133" s="101">
        <f t="shared" ref="A133:A136" si="21">A132+1</f>
        <v>104</v>
      </c>
      <c r="B133" s="46" t="s">
        <v>358</v>
      </c>
      <c r="C133" s="189">
        <v>1976</v>
      </c>
      <c r="D133" s="43" t="s">
        <v>135</v>
      </c>
      <c r="E133" s="43" t="s">
        <v>347</v>
      </c>
      <c r="F133" s="43">
        <v>5</v>
      </c>
      <c r="G133" s="43">
        <v>2</v>
      </c>
      <c r="H133" s="159">
        <v>3174</v>
      </c>
      <c r="I133" s="190">
        <v>2010.5</v>
      </c>
      <c r="J133" s="190">
        <v>1750.5</v>
      </c>
      <c r="K133" s="160">
        <v>165</v>
      </c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</row>
    <row r="134" spans="1:25" s="10" customFormat="1" ht="16.899999999999999" customHeight="1" x14ac:dyDescent="0.25">
      <c r="A134" s="101">
        <f t="shared" si="21"/>
        <v>105</v>
      </c>
      <c r="B134" s="46" t="s">
        <v>453</v>
      </c>
      <c r="C134" s="189">
        <v>1975</v>
      </c>
      <c r="D134" s="43" t="s">
        <v>135</v>
      </c>
      <c r="E134" s="43" t="s">
        <v>347</v>
      </c>
      <c r="F134" s="43">
        <v>5</v>
      </c>
      <c r="G134" s="43">
        <v>6</v>
      </c>
      <c r="H134" s="159">
        <v>6448.7</v>
      </c>
      <c r="I134" s="190">
        <v>3936.4</v>
      </c>
      <c r="J134" s="190">
        <v>3287.85</v>
      </c>
      <c r="K134" s="160">
        <v>176</v>
      </c>
      <c r="L134" s="133"/>
      <c r="M134" s="133"/>
      <c r="N134" s="133"/>
      <c r="O134" s="133"/>
      <c r="P134" s="133"/>
      <c r="Q134" s="133"/>
      <c r="R134" s="133"/>
      <c r="S134" s="133"/>
      <c r="T134" s="133"/>
      <c r="U134" s="133"/>
      <c r="V134" s="133"/>
      <c r="W134" s="133"/>
      <c r="X134" s="133"/>
      <c r="Y134" s="133"/>
    </row>
    <row r="135" spans="1:25" s="10" customFormat="1" ht="16.899999999999999" customHeight="1" x14ac:dyDescent="0.25">
      <c r="A135" s="101">
        <f t="shared" si="21"/>
        <v>106</v>
      </c>
      <c r="B135" s="46" t="s">
        <v>352</v>
      </c>
      <c r="C135" s="189">
        <v>1975</v>
      </c>
      <c r="D135" s="43" t="s">
        <v>135</v>
      </c>
      <c r="E135" s="43" t="s">
        <v>347</v>
      </c>
      <c r="F135" s="43">
        <v>5</v>
      </c>
      <c r="G135" s="43">
        <v>6</v>
      </c>
      <c r="H135" s="159">
        <v>6443.6</v>
      </c>
      <c r="I135" s="190">
        <v>3934</v>
      </c>
      <c r="J135" s="190">
        <v>3713.2</v>
      </c>
      <c r="K135" s="160">
        <v>190</v>
      </c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</row>
    <row r="136" spans="1:25" s="10" customFormat="1" ht="16.899999999999999" customHeight="1" x14ac:dyDescent="0.25">
      <c r="A136" s="101">
        <f t="shared" si="21"/>
        <v>107</v>
      </c>
      <c r="B136" s="46" t="s">
        <v>454</v>
      </c>
      <c r="C136" s="189">
        <v>1975</v>
      </c>
      <c r="D136" s="43" t="s">
        <v>135</v>
      </c>
      <c r="E136" s="43" t="s">
        <v>347</v>
      </c>
      <c r="F136" s="43">
        <v>5</v>
      </c>
      <c r="G136" s="43">
        <v>8</v>
      </c>
      <c r="H136" s="159">
        <v>5250.3</v>
      </c>
      <c r="I136" s="190">
        <v>5017.1000000000004</v>
      </c>
      <c r="J136" s="190">
        <v>4851.8500000000004</v>
      </c>
      <c r="K136" s="160">
        <v>245</v>
      </c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3"/>
      <c r="X136" s="133"/>
      <c r="Y136" s="133"/>
    </row>
    <row r="137" spans="1:25" s="10" customFormat="1" ht="33" customHeight="1" x14ac:dyDescent="0.2">
      <c r="A137" s="267" t="s">
        <v>362</v>
      </c>
      <c r="B137" s="268"/>
      <c r="C137" s="32" t="s">
        <v>25</v>
      </c>
      <c r="D137" s="32" t="s">
        <v>25</v>
      </c>
      <c r="E137" s="32" t="s">
        <v>25</v>
      </c>
      <c r="F137" s="32" t="s">
        <v>25</v>
      </c>
      <c r="G137" s="32" t="s">
        <v>25</v>
      </c>
      <c r="H137" s="102">
        <f>SUM(H138:H143)</f>
        <v>18676.300000000003</v>
      </c>
      <c r="I137" s="102">
        <f t="shared" ref="I137:K137" si="22">SUM(I138:I143)</f>
        <v>17180.2</v>
      </c>
      <c r="J137" s="102">
        <f t="shared" si="22"/>
        <v>13357.000000000002</v>
      </c>
      <c r="K137" s="33">
        <f t="shared" si="22"/>
        <v>561</v>
      </c>
      <c r="L137" s="133"/>
      <c r="M137" s="133"/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  <c r="Y137" s="133"/>
    </row>
    <row r="138" spans="1:25" s="10" customFormat="1" ht="16.899999999999999" customHeight="1" x14ac:dyDescent="0.25">
      <c r="A138" s="101">
        <v>108</v>
      </c>
      <c r="B138" s="46" t="s">
        <v>363</v>
      </c>
      <c r="C138" s="189">
        <v>1989</v>
      </c>
      <c r="D138" s="43" t="s">
        <v>68</v>
      </c>
      <c r="E138" s="43" t="s">
        <v>364</v>
      </c>
      <c r="F138" s="43">
        <v>5</v>
      </c>
      <c r="G138" s="43">
        <v>2</v>
      </c>
      <c r="H138" s="159">
        <v>4566.3</v>
      </c>
      <c r="I138" s="190">
        <v>4108.6000000000004</v>
      </c>
      <c r="J138" s="159">
        <v>3290.3</v>
      </c>
      <c r="K138" s="160">
        <v>134</v>
      </c>
      <c r="L138" s="133"/>
      <c r="M138" s="133"/>
      <c r="N138" s="133"/>
      <c r="O138" s="133"/>
      <c r="P138" s="133"/>
      <c r="Q138" s="133"/>
      <c r="R138" s="133"/>
      <c r="S138" s="133"/>
      <c r="T138" s="133"/>
      <c r="U138" s="133"/>
      <c r="V138" s="133"/>
      <c r="W138" s="133"/>
      <c r="X138" s="133"/>
      <c r="Y138" s="133"/>
    </row>
    <row r="139" spans="1:25" s="10" customFormat="1" ht="16.899999999999999" customHeight="1" x14ac:dyDescent="0.25">
      <c r="A139" s="101">
        <f>A138+1</f>
        <v>109</v>
      </c>
      <c r="B139" s="46" t="s">
        <v>365</v>
      </c>
      <c r="C139" s="189">
        <v>1957</v>
      </c>
      <c r="D139" s="43" t="s">
        <v>68</v>
      </c>
      <c r="E139" s="43" t="s">
        <v>136</v>
      </c>
      <c r="F139" s="43">
        <v>3</v>
      </c>
      <c r="G139" s="43">
        <v>2</v>
      </c>
      <c r="H139" s="159">
        <v>1679.9</v>
      </c>
      <c r="I139" s="190">
        <v>1573.1</v>
      </c>
      <c r="J139" s="159">
        <v>1356.5</v>
      </c>
      <c r="K139" s="160">
        <v>18</v>
      </c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</row>
    <row r="140" spans="1:25" s="10" customFormat="1" ht="16.899999999999999" customHeight="1" x14ac:dyDescent="0.25">
      <c r="A140" s="101">
        <f t="shared" ref="A140:A143" si="23">A139+1</f>
        <v>110</v>
      </c>
      <c r="B140" s="46" t="s">
        <v>366</v>
      </c>
      <c r="C140" s="189">
        <v>1967</v>
      </c>
      <c r="D140" s="43" t="s">
        <v>68</v>
      </c>
      <c r="E140" s="43" t="s">
        <v>364</v>
      </c>
      <c r="F140" s="43">
        <v>5</v>
      </c>
      <c r="G140" s="43">
        <v>4</v>
      </c>
      <c r="H140" s="159">
        <v>3798.6</v>
      </c>
      <c r="I140" s="190">
        <v>3552.7</v>
      </c>
      <c r="J140" s="159">
        <v>2909.3</v>
      </c>
      <c r="K140" s="160">
        <v>149</v>
      </c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</row>
    <row r="141" spans="1:25" s="10" customFormat="1" ht="16.899999999999999" customHeight="1" x14ac:dyDescent="0.25">
      <c r="A141" s="101">
        <f t="shared" si="23"/>
        <v>111</v>
      </c>
      <c r="B141" s="46" t="s">
        <v>367</v>
      </c>
      <c r="C141" s="189">
        <v>1963</v>
      </c>
      <c r="D141" s="43" t="s">
        <v>68</v>
      </c>
      <c r="E141" s="43" t="s">
        <v>364</v>
      </c>
      <c r="F141" s="43">
        <v>4</v>
      </c>
      <c r="G141" s="43">
        <v>3</v>
      </c>
      <c r="H141" s="159">
        <v>2841.8</v>
      </c>
      <c r="I141" s="190">
        <v>2683.7</v>
      </c>
      <c r="J141" s="159">
        <v>2558.3000000000002</v>
      </c>
      <c r="K141" s="160">
        <v>77</v>
      </c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</row>
    <row r="142" spans="1:25" s="10" customFormat="1" ht="16.899999999999999" customHeight="1" x14ac:dyDescent="0.25">
      <c r="A142" s="101">
        <f t="shared" si="23"/>
        <v>112</v>
      </c>
      <c r="B142" s="46" t="s">
        <v>368</v>
      </c>
      <c r="C142" s="189">
        <v>1983</v>
      </c>
      <c r="D142" s="43" t="s">
        <v>68</v>
      </c>
      <c r="E142" s="43" t="s">
        <v>369</v>
      </c>
      <c r="F142" s="43">
        <v>3</v>
      </c>
      <c r="G142" s="43">
        <v>3</v>
      </c>
      <c r="H142" s="159">
        <v>1289.0999999999999</v>
      </c>
      <c r="I142" s="190">
        <v>1173.8</v>
      </c>
      <c r="J142" s="159">
        <v>958.6</v>
      </c>
      <c r="K142" s="160">
        <v>59</v>
      </c>
      <c r="L142" s="133"/>
      <c r="M142" s="133"/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</row>
    <row r="143" spans="1:25" s="10" customFormat="1" ht="16.899999999999999" customHeight="1" x14ac:dyDescent="0.25">
      <c r="A143" s="101">
        <f t="shared" si="23"/>
        <v>113</v>
      </c>
      <c r="B143" s="46" t="s">
        <v>370</v>
      </c>
      <c r="C143" s="189">
        <v>1991</v>
      </c>
      <c r="D143" s="43" t="s">
        <v>68</v>
      </c>
      <c r="E143" s="43" t="s">
        <v>371</v>
      </c>
      <c r="F143" s="43">
        <v>9</v>
      </c>
      <c r="G143" s="43">
        <v>1</v>
      </c>
      <c r="H143" s="159">
        <v>4500.6000000000004</v>
      </c>
      <c r="I143" s="190">
        <v>4088.3</v>
      </c>
      <c r="J143" s="159">
        <v>2284</v>
      </c>
      <c r="K143" s="160">
        <v>124</v>
      </c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</row>
    <row r="144" spans="1:25" s="10" customFormat="1" ht="29.45" customHeight="1" x14ac:dyDescent="0.2">
      <c r="A144" s="267" t="s">
        <v>394</v>
      </c>
      <c r="B144" s="268"/>
      <c r="C144" s="32" t="s">
        <v>25</v>
      </c>
      <c r="D144" s="32" t="s">
        <v>25</v>
      </c>
      <c r="E144" s="32" t="s">
        <v>25</v>
      </c>
      <c r="F144" s="32" t="s">
        <v>25</v>
      </c>
      <c r="G144" s="32" t="s">
        <v>25</v>
      </c>
      <c r="H144" s="102">
        <f>SUM(H145:H150)</f>
        <v>3103</v>
      </c>
      <c r="I144" s="102">
        <f t="shared" ref="I144:K144" si="24">SUM(I145:I150)</f>
        <v>2869.9</v>
      </c>
      <c r="J144" s="102">
        <f t="shared" si="24"/>
        <v>1390.5</v>
      </c>
      <c r="K144" s="33">
        <f t="shared" si="24"/>
        <v>138</v>
      </c>
      <c r="L144" s="133"/>
      <c r="M144" s="133"/>
      <c r="N144" s="133"/>
      <c r="O144" s="133"/>
      <c r="P144" s="133"/>
      <c r="Q144" s="133"/>
      <c r="R144" s="133"/>
      <c r="S144" s="133"/>
      <c r="T144" s="133"/>
      <c r="U144" s="133"/>
      <c r="V144" s="133"/>
      <c r="W144" s="133"/>
      <c r="X144" s="133"/>
      <c r="Y144" s="133"/>
    </row>
    <row r="145" spans="1:25" s="10" customFormat="1" ht="16.899999999999999" customHeight="1" x14ac:dyDescent="0.25">
      <c r="A145" s="101">
        <v>114</v>
      </c>
      <c r="B145" s="46" t="s">
        <v>395</v>
      </c>
      <c r="C145" s="189" t="s">
        <v>396</v>
      </c>
      <c r="D145" s="43" t="s">
        <v>68</v>
      </c>
      <c r="E145" s="43" t="s">
        <v>226</v>
      </c>
      <c r="F145" s="43">
        <v>2</v>
      </c>
      <c r="G145" s="43">
        <v>3</v>
      </c>
      <c r="H145" s="159">
        <v>602.20000000000005</v>
      </c>
      <c r="I145" s="190">
        <v>533.70000000000005</v>
      </c>
      <c r="J145" s="159">
        <v>211.4</v>
      </c>
      <c r="K145" s="160">
        <v>25</v>
      </c>
      <c r="L145" s="133"/>
      <c r="M145" s="133"/>
      <c r="N145" s="133"/>
      <c r="O145" s="133"/>
      <c r="P145" s="133"/>
      <c r="Q145" s="133"/>
      <c r="R145" s="133"/>
      <c r="S145" s="133"/>
      <c r="T145" s="133"/>
      <c r="U145" s="133"/>
      <c r="V145" s="133"/>
      <c r="W145" s="133"/>
      <c r="X145" s="133"/>
      <c r="Y145" s="133"/>
    </row>
    <row r="146" spans="1:25" s="10" customFormat="1" ht="16.899999999999999" customHeight="1" x14ac:dyDescent="0.25">
      <c r="A146" s="101">
        <f>A145+1</f>
        <v>115</v>
      </c>
      <c r="B146" s="46" t="s">
        <v>397</v>
      </c>
      <c r="C146" s="189" t="s">
        <v>398</v>
      </c>
      <c r="D146" s="43" t="s">
        <v>68</v>
      </c>
      <c r="E146" s="43" t="s">
        <v>226</v>
      </c>
      <c r="F146" s="43">
        <v>2</v>
      </c>
      <c r="G146" s="43">
        <v>3</v>
      </c>
      <c r="H146" s="159">
        <v>583.70000000000005</v>
      </c>
      <c r="I146" s="190">
        <v>514</v>
      </c>
      <c r="J146" s="159">
        <v>187.9</v>
      </c>
      <c r="K146" s="160">
        <v>27</v>
      </c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133"/>
    </row>
    <row r="147" spans="1:25" s="10" customFormat="1" ht="16.899999999999999" customHeight="1" x14ac:dyDescent="0.25">
      <c r="A147" s="101">
        <f t="shared" ref="A147:A150" si="25">A146+1</f>
        <v>116</v>
      </c>
      <c r="B147" s="46" t="s">
        <v>434</v>
      </c>
      <c r="C147" s="189">
        <v>1972</v>
      </c>
      <c r="D147" s="43" t="s">
        <v>68</v>
      </c>
      <c r="E147" s="43" t="s">
        <v>460</v>
      </c>
      <c r="F147" s="43">
        <v>2</v>
      </c>
      <c r="G147" s="43">
        <v>3</v>
      </c>
      <c r="H147" s="159">
        <v>575.1</v>
      </c>
      <c r="I147" s="190">
        <v>542.4</v>
      </c>
      <c r="J147" s="159">
        <v>466.1</v>
      </c>
      <c r="K147" s="160">
        <v>33</v>
      </c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</row>
    <row r="148" spans="1:25" s="10" customFormat="1" ht="16.899999999999999" customHeight="1" x14ac:dyDescent="0.25">
      <c r="A148" s="101">
        <f t="shared" si="25"/>
        <v>117</v>
      </c>
      <c r="B148" s="46" t="s">
        <v>399</v>
      </c>
      <c r="C148" s="189">
        <v>1960</v>
      </c>
      <c r="D148" s="43" t="s">
        <v>68</v>
      </c>
      <c r="E148" s="43" t="s">
        <v>460</v>
      </c>
      <c r="F148" s="43">
        <v>2</v>
      </c>
      <c r="G148" s="43">
        <v>1</v>
      </c>
      <c r="H148" s="159">
        <v>412.7</v>
      </c>
      <c r="I148" s="190">
        <v>412.7</v>
      </c>
      <c r="J148" s="159">
        <v>75.5</v>
      </c>
      <c r="K148" s="160">
        <v>13</v>
      </c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</row>
    <row r="149" spans="1:25" s="10" customFormat="1" ht="16.899999999999999" customHeight="1" x14ac:dyDescent="0.25">
      <c r="A149" s="101">
        <f t="shared" si="25"/>
        <v>118</v>
      </c>
      <c r="B149" s="46" t="s">
        <v>435</v>
      </c>
      <c r="C149" s="189">
        <v>1971</v>
      </c>
      <c r="D149" s="43" t="s">
        <v>68</v>
      </c>
      <c r="E149" s="43" t="s">
        <v>460</v>
      </c>
      <c r="F149" s="43">
        <v>2</v>
      </c>
      <c r="G149" s="43">
        <v>3</v>
      </c>
      <c r="H149" s="159">
        <v>590.5</v>
      </c>
      <c r="I149" s="190">
        <v>528.29999999999995</v>
      </c>
      <c r="J149" s="159">
        <v>189.6</v>
      </c>
      <c r="K149" s="160">
        <v>28</v>
      </c>
      <c r="L149" s="133"/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  <c r="Y149" s="133"/>
    </row>
    <row r="150" spans="1:25" s="10" customFormat="1" ht="16.899999999999999" customHeight="1" x14ac:dyDescent="0.25">
      <c r="A150" s="101">
        <f t="shared" si="25"/>
        <v>119</v>
      </c>
      <c r="B150" s="46" t="s">
        <v>436</v>
      </c>
      <c r="C150" s="189">
        <v>1971</v>
      </c>
      <c r="D150" s="43" t="s">
        <v>68</v>
      </c>
      <c r="E150" s="43" t="s">
        <v>460</v>
      </c>
      <c r="F150" s="43">
        <v>2</v>
      </c>
      <c r="G150" s="43">
        <v>1</v>
      </c>
      <c r="H150" s="159">
        <v>338.8</v>
      </c>
      <c r="I150" s="190">
        <v>338.8</v>
      </c>
      <c r="J150" s="159">
        <v>260</v>
      </c>
      <c r="K150" s="160">
        <v>12</v>
      </c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</row>
    <row r="151" spans="1:25" s="26" customFormat="1" ht="39.75" customHeight="1" x14ac:dyDescent="0.2">
      <c r="A151" s="271" t="s">
        <v>106</v>
      </c>
      <c r="B151" s="272"/>
      <c r="C151" s="272"/>
      <c r="D151" s="272"/>
      <c r="E151" s="272"/>
      <c r="F151" s="272"/>
      <c r="G151" s="272"/>
      <c r="H151" s="272"/>
      <c r="I151" s="272"/>
      <c r="J151" s="272"/>
      <c r="K151" s="273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</row>
    <row r="152" spans="1:25" s="26" customFormat="1" ht="15.75" customHeight="1" x14ac:dyDescent="0.2">
      <c r="A152" s="267" t="s">
        <v>24</v>
      </c>
      <c r="B152" s="268"/>
      <c r="C152" s="32" t="s">
        <v>25</v>
      </c>
      <c r="D152" s="32" t="s">
        <v>25</v>
      </c>
      <c r="E152" s="32" t="s">
        <v>25</v>
      </c>
      <c r="F152" s="32" t="s">
        <v>25</v>
      </c>
      <c r="G152" s="32" t="s">
        <v>25</v>
      </c>
      <c r="H152" s="102">
        <f>H153+H158+H161+H171+H176+H179+H184+H189+H192+H195+H212+H217+H219+H221+H223+H225+H240+H242+H250+H261</f>
        <v>359808.31000000006</v>
      </c>
      <c r="I152" s="102">
        <f>I153+I158+I161+I171+I176+I179+I184+I189+I192+I195+I212+I217+I219+I221+I223+I225+I240+I242+I250+I261</f>
        <v>305389.77000000008</v>
      </c>
      <c r="J152" s="102">
        <f>J153+J158+J161+J171+J176+J179+J184+J189+J192+J195+J212+J217+J219+J221+J223+J225+J240+J242+J250+J261</f>
        <v>267769.22000000003</v>
      </c>
      <c r="K152" s="33">
        <f>K153+K158+K161+K171+K176+K179+K184+K189+K192+K195+K212+K217+K219+K221+K223+K225+K240+K242+K250+K261</f>
        <v>14445</v>
      </c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</row>
    <row r="153" spans="1:25" s="26" customFormat="1" ht="28.5" customHeight="1" x14ac:dyDescent="0.2">
      <c r="A153" s="267" t="s">
        <v>9</v>
      </c>
      <c r="B153" s="268"/>
      <c r="C153" s="32" t="s">
        <v>25</v>
      </c>
      <c r="D153" s="32" t="s">
        <v>25</v>
      </c>
      <c r="E153" s="32" t="s">
        <v>25</v>
      </c>
      <c r="F153" s="32" t="s">
        <v>25</v>
      </c>
      <c r="G153" s="32" t="s">
        <v>25</v>
      </c>
      <c r="H153" s="102">
        <f>SUM(H154:H157)</f>
        <v>19043.900000000001</v>
      </c>
      <c r="I153" s="102">
        <f t="shared" ref="I153:K153" si="26">SUM(I154:I157)</f>
        <v>15227.6</v>
      </c>
      <c r="J153" s="102">
        <f t="shared" si="26"/>
        <v>10244.6</v>
      </c>
      <c r="K153" s="33">
        <f t="shared" si="26"/>
        <v>594</v>
      </c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</row>
    <row r="154" spans="1:25" s="26" customFormat="1" ht="15.75" x14ac:dyDescent="0.2">
      <c r="A154" s="39">
        <v>1</v>
      </c>
      <c r="B154" s="85" t="s">
        <v>107</v>
      </c>
      <c r="C154" s="103">
        <v>1985</v>
      </c>
      <c r="D154" s="103" t="s">
        <v>99</v>
      </c>
      <c r="E154" s="103" t="s">
        <v>55</v>
      </c>
      <c r="F154" s="103">
        <v>9</v>
      </c>
      <c r="G154" s="103">
        <v>3</v>
      </c>
      <c r="H154" s="98">
        <v>8559.6</v>
      </c>
      <c r="I154" s="98">
        <v>6340.1</v>
      </c>
      <c r="J154" s="98">
        <v>5195.3</v>
      </c>
      <c r="K154" s="36">
        <v>233</v>
      </c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</row>
    <row r="155" spans="1:25" s="26" customFormat="1" ht="15.75" x14ac:dyDescent="0.2">
      <c r="A155" s="39">
        <v>2</v>
      </c>
      <c r="B155" s="85" t="s">
        <v>104</v>
      </c>
      <c r="C155" s="103">
        <v>1995</v>
      </c>
      <c r="D155" s="103" t="s">
        <v>99</v>
      </c>
      <c r="E155" s="103" t="s">
        <v>55</v>
      </c>
      <c r="F155" s="103">
        <v>5</v>
      </c>
      <c r="G155" s="103">
        <v>4</v>
      </c>
      <c r="H155" s="98">
        <v>2661.3</v>
      </c>
      <c r="I155" s="98">
        <v>2338</v>
      </c>
      <c r="J155" s="98">
        <v>1878.6</v>
      </c>
      <c r="K155" s="36">
        <v>100</v>
      </c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</row>
    <row r="156" spans="1:25" s="26" customFormat="1" ht="15.75" x14ac:dyDescent="0.2">
      <c r="A156" s="39">
        <v>3</v>
      </c>
      <c r="B156" s="85" t="s">
        <v>108</v>
      </c>
      <c r="C156" s="103">
        <v>1995</v>
      </c>
      <c r="D156" s="103" t="s">
        <v>99</v>
      </c>
      <c r="E156" s="103" t="s">
        <v>80</v>
      </c>
      <c r="F156" s="103">
        <v>9</v>
      </c>
      <c r="G156" s="103">
        <v>2</v>
      </c>
      <c r="H156" s="98">
        <v>4566.1000000000004</v>
      </c>
      <c r="I156" s="98">
        <v>4005.5</v>
      </c>
      <c r="J156" s="98">
        <v>2795.3</v>
      </c>
      <c r="K156" s="36">
        <v>166</v>
      </c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</row>
    <row r="157" spans="1:25" s="26" customFormat="1" ht="15.75" x14ac:dyDescent="0.2">
      <c r="A157" s="244">
        <v>4</v>
      </c>
      <c r="B157" s="85" t="s">
        <v>461</v>
      </c>
      <c r="C157" s="103">
        <v>1967</v>
      </c>
      <c r="D157" s="103" t="s">
        <v>99</v>
      </c>
      <c r="E157" s="103" t="s">
        <v>55</v>
      </c>
      <c r="F157" s="103">
        <v>5</v>
      </c>
      <c r="G157" s="103">
        <v>4</v>
      </c>
      <c r="H157" s="98">
        <v>3256.9</v>
      </c>
      <c r="I157" s="98">
        <v>2544</v>
      </c>
      <c r="J157" s="98">
        <v>375.4</v>
      </c>
      <c r="K157" s="36">
        <v>95</v>
      </c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</row>
    <row r="158" spans="1:25" s="26" customFormat="1" ht="36.75" customHeight="1" x14ac:dyDescent="0.2">
      <c r="A158" s="284" t="s">
        <v>26</v>
      </c>
      <c r="B158" s="285"/>
      <c r="C158" s="32" t="s">
        <v>25</v>
      </c>
      <c r="D158" s="32" t="s">
        <v>25</v>
      </c>
      <c r="E158" s="32" t="s">
        <v>25</v>
      </c>
      <c r="F158" s="32" t="s">
        <v>25</v>
      </c>
      <c r="G158" s="32" t="s">
        <v>25</v>
      </c>
      <c r="H158" s="102">
        <f>SUM(H159:H160)</f>
        <v>1656.1999999999998</v>
      </c>
      <c r="I158" s="102">
        <f t="shared" ref="I158:K158" si="27">SUM(I159:I160)</f>
        <v>1498</v>
      </c>
      <c r="J158" s="102">
        <f t="shared" si="27"/>
        <v>1290</v>
      </c>
      <c r="K158" s="33">
        <f t="shared" si="27"/>
        <v>65</v>
      </c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</row>
    <row r="159" spans="1:25" s="26" customFormat="1" ht="15.75" x14ac:dyDescent="0.2">
      <c r="A159" s="103">
        <v>5</v>
      </c>
      <c r="B159" s="35" t="s">
        <v>253</v>
      </c>
      <c r="C159" s="103">
        <v>1980</v>
      </c>
      <c r="D159" s="103"/>
      <c r="E159" s="41" t="s">
        <v>254</v>
      </c>
      <c r="F159" s="103">
        <v>2</v>
      </c>
      <c r="G159" s="103">
        <v>2</v>
      </c>
      <c r="H159" s="98">
        <v>828.4</v>
      </c>
      <c r="I159" s="98">
        <v>760.9</v>
      </c>
      <c r="J159" s="98">
        <v>552.9</v>
      </c>
      <c r="K159" s="36">
        <v>39</v>
      </c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</row>
    <row r="160" spans="1:25" s="26" customFormat="1" ht="15.75" x14ac:dyDescent="0.2">
      <c r="A160" s="103">
        <v>6</v>
      </c>
      <c r="B160" s="35" t="s">
        <v>255</v>
      </c>
      <c r="C160" s="103">
        <v>1978</v>
      </c>
      <c r="D160" s="103"/>
      <c r="E160" s="41" t="s">
        <v>205</v>
      </c>
      <c r="F160" s="103">
        <v>2</v>
      </c>
      <c r="G160" s="103">
        <v>3</v>
      </c>
      <c r="H160" s="98">
        <v>827.8</v>
      </c>
      <c r="I160" s="98">
        <v>737.1</v>
      </c>
      <c r="J160" s="98">
        <v>737.1</v>
      </c>
      <c r="K160" s="36">
        <v>26</v>
      </c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</row>
    <row r="161" spans="1:25" s="26" customFormat="1" ht="33" customHeight="1" x14ac:dyDescent="0.2">
      <c r="A161" s="267" t="s">
        <v>27</v>
      </c>
      <c r="B161" s="268"/>
      <c r="C161" s="32" t="s">
        <v>25</v>
      </c>
      <c r="D161" s="32" t="s">
        <v>25</v>
      </c>
      <c r="E161" s="32" t="s">
        <v>25</v>
      </c>
      <c r="F161" s="32" t="s">
        <v>25</v>
      </c>
      <c r="G161" s="32" t="s">
        <v>25</v>
      </c>
      <c r="H161" s="102">
        <f>SUM(H162:H170)</f>
        <v>25565.53</v>
      </c>
      <c r="I161" s="102">
        <f t="shared" ref="I161:K161" si="28">SUM(I162:I170)</f>
        <v>21275.809999999998</v>
      </c>
      <c r="J161" s="102">
        <f t="shared" si="28"/>
        <v>21275.809999999998</v>
      </c>
      <c r="K161" s="33">
        <f t="shared" si="28"/>
        <v>843</v>
      </c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</row>
    <row r="162" spans="1:25" s="26" customFormat="1" ht="18" customHeight="1" x14ac:dyDescent="0.2">
      <c r="A162" s="40">
        <v>7</v>
      </c>
      <c r="B162" s="106" t="s">
        <v>138</v>
      </c>
      <c r="C162" s="107">
        <v>1974</v>
      </c>
      <c r="D162" s="40" t="s">
        <v>135</v>
      </c>
      <c r="E162" s="41" t="s">
        <v>136</v>
      </c>
      <c r="F162" s="40">
        <v>5</v>
      </c>
      <c r="G162" s="40">
        <v>6</v>
      </c>
      <c r="H162" s="108">
        <v>5040.7299999999996</v>
      </c>
      <c r="I162" s="109">
        <v>4432.21</v>
      </c>
      <c r="J162" s="109">
        <v>4432.21</v>
      </c>
      <c r="K162" s="62">
        <v>179</v>
      </c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</row>
    <row r="163" spans="1:25" s="26" customFormat="1" ht="15.75" x14ac:dyDescent="0.2">
      <c r="A163" s="40">
        <v>8</v>
      </c>
      <c r="B163" s="106" t="s">
        <v>139</v>
      </c>
      <c r="C163" s="107">
        <v>1958</v>
      </c>
      <c r="D163" s="40" t="s">
        <v>135</v>
      </c>
      <c r="E163" s="41" t="s">
        <v>137</v>
      </c>
      <c r="F163" s="40">
        <v>2</v>
      </c>
      <c r="G163" s="40">
        <v>2</v>
      </c>
      <c r="H163" s="108">
        <v>685</v>
      </c>
      <c r="I163" s="109">
        <v>632.20000000000005</v>
      </c>
      <c r="J163" s="109">
        <v>632.20000000000005</v>
      </c>
      <c r="K163" s="62">
        <v>31</v>
      </c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</row>
    <row r="164" spans="1:25" s="26" customFormat="1" ht="15.75" x14ac:dyDescent="0.2">
      <c r="A164" s="40">
        <v>9</v>
      </c>
      <c r="B164" s="106" t="s">
        <v>140</v>
      </c>
      <c r="C164" s="107">
        <v>1988</v>
      </c>
      <c r="D164" s="40" t="s">
        <v>135</v>
      </c>
      <c r="E164" s="41" t="s">
        <v>59</v>
      </c>
      <c r="F164" s="40">
        <v>5</v>
      </c>
      <c r="G164" s="40">
        <v>6</v>
      </c>
      <c r="H164" s="108">
        <v>5105.8</v>
      </c>
      <c r="I164" s="109">
        <v>4224.6000000000004</v>
      </c>
      <c r="J164" s="109">
        <v>4224.6000000000004</v>
      </c>
      <c r="K164" s="62">
        <v>187</v>
      </c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</row>
    <row r="165" spans="1:25" s="26" customFormat="1" ht="19.149999999999999" customHeight="1" x14ac:dyDescent="0.2">
      <c r="A165" s="40">
        <v>10</v>
      </c>
      <c r="B165" s="106" t="s">
        <v>141</v>
      </c>
      <c r="C165" s="107">
        <v>1952</v>
      </c>
      <c r="D165" s="40" t="s">
        <v>135</v>
      </c>
      <c r="E165" s="41" t="s">
        <v>137</v>
      </c>
      <c r="F165" s="40">
        <v>2</v>
      </c>
      <c r="G165" s="40">
        <v>2</v>
      </c>
      <c r="H165" s="108">
        <v>479.4</v>
      </c>
      <c r="I165" s="109">
        <v>421.9</v>
      </c>
      <c r="J165" s="109">
        <v>421.9</v>
      </c>
      <c r="K165" s="62">
        <v>15</v>
      </c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</row>
    <row r="166" spans="1:25" s="26" customFormat="1" ht="17.45" customHeight="1" x14ac:dyDescent="0.2">
      <c r="A166" s="40">
        <v>11</v>
      </c>
      <c r="B166" s="106" t="s">
        <v>142</v>
      </c>
      <c r="C166" s="107">
        <v>1948</v>
      </c>
      <c r="D166" s="40" t="s">
        <v>135</v>
      </c>
      <c r="E166" s="41" t="s">
        <v>137</v>
      </c>
      <c r="F166" s="40">
        <v>2</v>
      </c>
      <c r="G166" s="40">
        <v>2</v>
      </c>
      <c r="H166" s="108">
        <v>469.7</v>
      </c>
      <c r="I166" s="109">
        <v>411.6</v>
      </c>
      <c r="J166" s="109">
        <v>411.6</v>
      </c>
      <c r="K166" s="62">
        <v>19</v>
      </c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</row>
    <row r="167" spans="1:25" s="26" customFormat="1" ht="15.75" x14ac:dyDescent="0.2">
      <c r="A167" s="40">
        <v>12</v>
      </c>
      <c r="B167" s="106" t="s">
        <v>143</v>
      </c>
      <c r="C167" s="107">
        <v>1985</v>
      </c>
      <c r="D167" s="40" t="s">
        <v>135</v>
      </c>
      <c r="E167" s="41" t="s">
        <v>136</v>
      </c>
      <c r="F167" s="40">
        <v>2</v>
      </c>
      <c r="G167" s="40">
        <v>3</v>
      </c>
      <c r="H167" s="108">
        <v>1154.5</v>
      </c>
      <c r="I167" s="109">
        <v>965.5</v>
      </c>
      <c r="J167" s="109">
        <v>965.5</v>
      </c>
      <c r="K167" s="62">
        <v>14</v>
      </c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</row>
    <row r="168" spans="1:25" s="26" customFormat="1" ht="15.75" x14ac:dyDescent="0.2">
      <c r="A168" s="40">
        <v>13</v>
      </c>
      <c r="B168" s="106" t="s">
        <v>129</v>
      </c>
      <c r="C168" s="107">
        <v>1975</v>
      </c>
      <c r="D168" s="40" t="s">
        <v>135</v>
      </c>
      <c r="E168" s="41" t="s">
        <v>59</v>
      </c>
      <c r="F168" s="40">
        <v>5</v>
      </c>
      <c r="G168" s="40">
        <v>6</v>
      </c>
      <c r="H168" s="108">
        <v>4548.3999999999996</v>
      </c>
      <c r="I168" s="109">
        <v>3930.4</v>
      </c>
      <c r="J168" s="109">
        <v>3930.4</v>
      </c>
      <c r="K168" s="62">
        <v>151</v>
      </c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</row>
    <row r="169" spans="1:25" s="26" customFormat="1" ht="15.75" x14ac:dyDescent="0.2">
      <c r="A169" s="40">
        <v>14</v>
      </c>
      <c r="B169" s="106" t="s">
        <v>131</v>
      </c>
      <c r="C169" s="107">
        <v>1959</v>
      </c>
      <c r="D169" s="40" t="s">
        <v>135</v>
      </c>
      <c r="E169" s="41" t="s">
        <v>136</v>
      </c>
      <c r="F169" s="40">
        <v>3</v>
      </c>
      <c r="G169" s="40">
        <v>3</v>
      </c>
      <c r="H169" s="108">
        <v>2592.6999999999998</v>
      </c>
      <c r="I169" s="109">
        <v>1743.8</v>
      </c>
      <c r="J169" s="110">
        <v>1743.8</v>
      </c>
      <c r="K169" s="36">
        <v>58</v>
      </c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</row>
    <row r="170" spans="1:25" s="26" customFormat="1" ht="15.75" x14ac:dyDescent="0.2">
      <c r="A170" s="40">
        <v>15</v>
      </c>
      <c r="B170" s="106" t="s">
        <v>425</v>
      </c>
      <c r="C170" s="107">
        <v>1982</v>
      </c>
      <c r="D170" s="40" t="s">
        <v>135</v>
      </c>
      <c r="E170" s="41" t="s">
        <v>136</v>
      </c>
      <c r="F170" s="40">
        <v>5</v>
      </c>
      <c r="G170" s="40">
        <v>7</v>
      </c>
      <c r="H170" s="108">
        <v>5489.3</v>
      </c>
      <c r="I170" s="109">
        <v>4513.6000000000004</v>
      </c>
      <c r="J170" s="110">
        <v>4513.6000000000004</v>
      </c>
      <c r="K170" s="36">
        <v>189</v>
      </c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</row>
    <row r="171" spans="1:25" s="26" customFormat="1" ht="29.25" customHeight="1" x14ac:dyDescent="0.2">
      <c r="A171" s="267" t="s">
        <v>28</v>
      </c>
      <c r="B171" s="268"/>
      <c r="C171" s="32" t="s">
        <v>25</v>
      </c>
      <c r="D171" s="32" t="s">
        <v>25</v>
      </c>
      <c r="E171" s="32" t="s">
        <v>25</v>
      </c>
      <c r="F171" s="32" t="s">
        <v>25</v>
      </c>
      <c r="G171" s="32" t="s">
        <v>25</v>
      </c>
      <c r="H171" s="102">
        <f>SUM(H172:H175)</f>
        <v>23373.34</v>
      </c>
      <c r="I171" s="102">
        <f t="shared" ref="I171:K171" si="29">SUM(I172:I175)</f>
        <v>14286.8</v>
      </c>
      <c r="J171" s="102">
        <f t="shared" si="29"/>
        <v>12602.310000000001</v>
      </c>
      <c r="K171" s="33">
        <f t="shared" si="29"/>
        <v>808</v>
      </c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</row>
    <row r="172" spans="1:25" s="26" customFormat="1" ht="15.75" x14ac:dyDescent="0.2">
      <c r="A172" s="111">
        <v>16</v>
      </c>
      <c r="B172" s="79" t="s">
        <v>276</v>
      </c>
      <c r="C172" s="111">
        <v>1989</v>
      </c>
      <c r="D172" s="40" t="s">
        <v>68</v>
      </c>
      <c r="E172" s="41" t="s">
        <v>59</v>
      </c>
      <c r="F172" s="48">
        <v>5</v>
      </c>
      <c r="G172" s="48">
        <v>6</v>
      </c>
      <c r="H172" s="65">
        <v>11169.34</v>
      </c>
      <c r="I172" s="49">
        <v>6932.5</v>
      </c>
      <c r="J172" s="65">
        <v>6595.4</v>
      </c>
      <c r="K172" s="211">
        <v>291</v>
      </c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</row>
    <row r="173" spans="1:25" s="26" customFormat="1" ht="18" customHeight="1" x14ac:dyDescent="0.2">
      <c r="A173" s="111">
        <v>17</v>
      </c>
      <c r="B173" s="79" t="s">
        <v>277</v>
      </c>
      <c r="C173" s="111">
        <v>1973</v>
      </c>
      <c r="D173" s="40" t="s">
        <v>68</v>
      </c>
      <c r="E173" s="41" t="s">
        <v>147</v>
      </c>
      <c r="F173" s="48">
        <v>5</v>
      </c>
      <c r="G173" s="48">
        <v>2</v>
      </c>
      <c r="H173" s="65">
        <v>4761.3</v>
      </c>
      <c r="I173" s="49">
        <v>2096.6</v>
      </c>
      <c r="J173" s="65">
        <v>1575.6</v>
      </c>
      <c r="K173" s="211">
        <v>127</v>
      </c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</row>
    <row r="174" spans="1:25" s="26" customFormat="1" ht="15.75" x14ac:dyDescent="0.2">
      <c r="A174" s="111">
        <v>18</v>
      </c>
      <c r="B174" s="46" t="s">
        <v>278</v>
      </c>
      <c r="C174" s="111">
        <v>1988</v>
      </c>
      <c r="D174" s="40" t="s">
        <v>68</v>
      </c>
      <c r="E174" s="111" t="s">
        <v>147</v>
      </c>
      <c r="F174" s="48">
        <v>9</v>
      </c>
      <c r="G174" s="48">
        <v>2</v>
      </c>
      <c r="H174" s="65">
        <v>4301.5</v>
      </c>
      <c r="I174" s="49">
        <v>3642.7</v>
      </c>
      <c r="J174" s="65">
        <v>3450.11</v>
      </c>
      <c r="K174" s="211">
        <v>156</v>
      </c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</row>
    <row r="175" spans="1:25" s="26" customFormat="1" ht="15.75" x14ac:dyDescent="0.2">
      <c r="A175" s="245">
        <v>19</v>
      </c>
      <c r="B175" s="46" t="s">
        <v>462</v>
      </c>
      <c r="C175" s="111">
        <v>1961</v>
      </c>
      <c r="D175" s="40" t="s">
        <v>68</v>
      </c>
      <c r="E175" s="111" t="s">
        <v>55</v>
      </c>
      <c r="F175" s="48">
        <v>4</v>
      </c>
      <c r="G175" s="48">
        <v>3</v>
      </c>
      <c r="H175" s="65">
        <v>3141.2</v>
      </c>
      <c r="I175" s="49">
        <v>1615</v>
      </c>
      <c r="J175" s="65">
        <v>981.2</v>
      </c>
      <c r="K175" s="211">
        <v>234</v>
      </c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</row>
    <row r="176" spans="1:25" s="26" customFormat="1" ht="33.75" customHeight="1" x14ac:dyDescent="0.2">
      <c r="A176" s="286" t="s">
        <v>29</v>
      </c>
      <c r="B176" s="287"/>
      <c r="C176" s="32" t="s">
        <v>25</v>
      </c>
      <c r="D176" s="32" t="s">
        <v>25</v>
      </c>
      <c r="E176" s="32" t="s">
        <v>25</v>
      </c>
      <c r="F176" s="32" t="s">
        <v>25</v>
      </c>
      <c r="G176" s="32" t="s">
        <v>25</v>
      </c>
      <c r="H176" s="102">
        <f t="shared" ref="H176:K176" si="30">SUM(H177:H178)</f>
        <v>1503.5</v>
      </c>
      <c r="I176" s="102">
        <f t="shared" si="30"/>
        <v>1471.4</v>
      </c>
      <c r="J176" s="102">
        <f t="shared" si="30"/>
        <v>1226.4000000000001</v>
      </c>
      <c r="K176" s="33">
        <f t="shared" si="30"/>
        <v>67</v>
      </c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</row>
    <row r="177" spans="1:25" s="26" customFormat="1" ht="15.75" x14ac:dyDescent="0.25">
      <c r="A177" s="103">
        <v>20</v>
      </c>
      <c r="B177" s="54" t="s">
        <v>235</v>
      </c>
      <c r="C177" s="55">
        <v>1986</v>
      </c>
      <c r="D177" s="43"/>
      <c r="E177" s="41" t="s">
        <v>55</v>
      </c>
      <c r="F177" s="43">
        <v>2</v>
      </c>
      <c r="G177" s="43">
        <v>1</v>
      </c>
      <c r="H177" s="99">
        <v>570.79999999999995</v>
      </c>
      <c r="I177" s="99">
        <v>538.70000000000005</v>
      </c>
      <c r="J177" s="49">
        <v>341</v>
      </c>
      <c r="K177" s="56">
        <v>27</v>
      </c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</row>
    <row r="178" spans="1:25" s="26" customFormat="1" ht="15.75" x14ac:dyDescent="0.25">
      <c r="A178" s="103">
        <v>21</v>
      </c>
      <c r="B178" s="57" t="s">
        <v>236</v>
      </c>
      <c r="C178" s="55">
        <v>1989</v>
      </c>
      <c r="D178" s="43" t="s">
        <v>68</v>
      </c>
      <c r="E178" s="103" t="s">
        <v>80</v>
      </c>
      <c r="F178" s="43">
        <v>2</v>
      </c>
      <c r="G178" s="43">
        <v>3</v>
      </c>
      <c r="H178" s="99">
        <v>932.7</v>
      </c>
      <c r="I178" s="99">
        <v>932.7</v>
      </c>
      <c r="J178" s="49">
        <v>885.4</v>
      </c>
      <c r="K178" s="56">
        <v>40</v>
      </c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</row>
    <row r="179" spans="1:25" s="26" customFormat="1" ht="35.25" customHeight="1" x14ac:dyDescent="0.2">
      <c r="A179" s="267" t="s">
        <v>54</v>
      </c>
      <c r="B179" s="268"/>
      <c r="C179" s="32" t="s">
        <v>25</v>
      </c>
      <c r="D179" s="32" t="s">
        <v>25</v>
      </c>
      <c r="E179" s="32" t="s">
        <v>25</v>
      </c>
      <c r="F179" s="32" t="s">
        <v>25</v>
      </c>
      <c r="G179" s="32" t="s">
        <v>25</v>
      </c>
      <c r="H179" s="102">
        <f>SUM(H180:H183)</f>
        <v>3099.2</v>
      </c>
      <c r="I179" s="102">
        <f>SUM(I180:I183)</f>
        <v>2727.8</v>
      </c>
      <c r="J179" s="102">
        <f>SUM(J180:J183)</f>
        <v>2670.2</v>
      </c>
      <c r="K179" s="33">
        <f>SUM(K180:K183)</f>
        <v>120</v>
      </c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</row>
    <row r="180" spans="1:25" s="26" customFormat="1" ht="15.75" x14ac:dyDescent="0.2">
      <c r="A180" s="103">
        <v>22</v>
      </c>
      <c r="B180" s="34" t="s">
        <v>218</v>
      </c>
      <c r="C180" s="103">
        <v>1987</v>
      </c>
      <c r="D180" s="103" t="s">
        <v>135</v>
      </c>
      <c r="E180" s="103" t="s">
        <v>205</v>
      </c>
      <c r="F180" s="103">
        <v>2</v>
      </c>
      <c r="G180" s="103">
        <v>3</v>
      </c>
      <c r="H180" s="98">
        <v>838.9</v>
      </c>
      <c r="I180" s="98">
        <v>741.3</v>
      </c>
      <c r="J180" s="98">
        <v>741.3</v>
      </c>
      <c r="K180" s="36">
        <v>34</v>
      </c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</row>
    <row r="181" spans="1:25" s="26" customFormat="1" ht="15.75" x14ac:dyDescent="0.2">
      <c r="A181" s="103">
        <v>23</v>
      </c>
      <c r="B181" s="34" t="s">
        <v>219</v>
      </c>
      <c r="C181" s="103">
        <v>1981</v>
      </c>
      <c r="D181" s="103" t="s">
        <v>135</v>
      </c>
      <c r="E181" s="103" t="s">
        <v>55</v>
      </c>
      <c r="F181" s="103">
        <v>2</v>
      </c>
      <c r="G181" s="103">
        <v>2</v>
      </c>
      <c r="H181" s="98">
        <v>823.9</v>
      </c>
      <c r="I181" s="98">
        <v>759.3</v>
      </c>
      <c r="J181" s="98">
        <v>759.3</v>
      </c>
      <c r="K181" s="36">
        <v>32</v>
      </c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</row>
    <row r="182" spans="1:25" s="26" customFormat="1" ht="15.75" x14ac:dyDescent="0.2">
      <c r="A182" s="103">
        <v>24</v>
      </c>
      <c r="B182" s="34" t="s">
        <v>466</v>
      </c>
      <c r="C182" s="103">
        <v>1979</v>
      </c>
      <c r="D182" s="103" t="s">
        <v>135</v>
      </c>
      <c r="E182" s="103" t="s">
        <v>205</v>
      </c>
      <c r="F182" s="103">
        <v>2</v>
      </c>
      <c r="G182" s="103">
        <v>2</v>
      </c>
      <c r="H182" s="98">
        <v>564.1</v>
      </c>
      <c r="I182" s="98">
        <v>488.7</v>
      </c>
      <c r="J182" s="98">
        <v>431.1</v>
      </c>
      <c r="K182" s="36">
        <v>29</v>
      </c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</row>
    <row r="183" spans="1:25" s="26" customFormat="1" ht="15.75" x14ac:dyDescent="0.2">
      <c r="A183" s="103">
        <f t="shared" ref="A183" si="31">A182+1</f>
        <v>25</v>
      </c>
      <c r="B183" s="34" t="s">
        <v>430</v>
      </c>
      <c r="C183" s="103">
        <v>2002</v>
      </c>
      <c r="D183" s="103" t="s">
        <v>135</v>
      </c>
      <c r="E183" s="103" t="s">
        <v>205</v>
      </c>
      <c r="F183" s="103">
        <v>2</v>
      </c>
      <c r="G183" s="103">
        <v>3</v>
      </c>
      <c r="H183" s="98">
        <v>872.3</v>
      </c>
      <c r="I183" s="98">
        <v>738.5</v>
      </c>
      <c r="J183" s="98">
        <v>738.5</v>
      </c>
      <c r="K183" s="36">
        <v>25</v>
      </c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</row>
    <row r="184" spans="1:25" s="26" customFormat="1" ht="31.15" customHeight="1" x14ac:dyDescent="0.2">
      <c r="A184" s="267" t="s">
        <v>30</v>
      </c>
      <c r="B184" s="268"/>
      <c r="C184" s="32" t="s">
        <v>25</v>
      </c>
      <c r="D184" s="32" t="s">
        <v>25</v>
      </c>
      <c r="E184" s="32" t="s">
        <v>25</v>
      </c>
      <c r="F184" s="32" t="s">
        <v>25</v>
      </c>
      <c r="G184" s="32" t="s">
        <v>25</v>
      </c>
      <c r="H184" s="102">
        <f>SUM(H185:H188)</f>
        <v>2592.2000000000003</v>
      </c>
      <c r="I184" s="102">
        <f t="shared" ref="I184:K184" si="32">SUM(I185:I188)</f>
        <v>2472.1</v>
      </c>
      <c r="J184" s="102">
        <f t="shared" si="32"/>
        <v>366.1</v>
      </c>
      <c r="K184" s="33">
        <f t="shared" si="32"/>
        <v>99</v>
      </c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</row>
    <row r="185" spans="1:25" s="26" customFormat="1" ht="15.75" x14ac:dyDescent="0.25">
      <c r="A185" s="41">
        <v>26</v>
      </c>
      <c r="B185" s="58" t="s">
        <v>243</v>
      </c>
      <c r="C185" s="59">
        <v>1974</v>
      </c>
      <c r="D185" s="60" t="s">
        <v>68</v>
      </c>
      <c r="E185" s="103" t="s">
        <v>55</v>
      </c>
      <c r="F185" s="59">
        <v>2</v>
      </c>
      <c r="G185" s="59">
        <v>2</v>
      </c>
      <c r="H185" s="98">
        <v>785.2</v>
      </c>
      <c r="I185" s="61">
        <v>729.3</v>
      </c>
      <c r="J185" s="61">
        <v>0</v>
      </c>
      <c r="K185" s="62">
        <v>36</v>
      </c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</row>
    <row r="186" spans="1:25" s="26" customFormat="1" ht="15.75" x14ac:dyDescent="0.25">
      <c r="A186" s="41">
        <v>27</v>
      </c>
      <c r="B186" s="58" t="s">
        <v>244</v>
      </c>
      <c r="C186" s="59">
        <v>1976</v>
      </c>
      <c r="D186" s="60" t="s">
        <v>68</v>
      </c>
      <c r="E186" s="103" t="s">
        <v>205</v>
      </c>
      <c r="F186" s="59">
        <v>2</v>
      </c>
      <c r="G186" s="59">
        <v>3</v>
      </c>
      <c r="H186" s="98">
        <v>580.6</v>
      </c>
      <c r="I186" s="61">
        <v>516.4</v>
      </c>
      <c r="J186" s="61">
        <v>299.8</v>
      </c>
      <c r="K186" s="62">
        <v>23</v>
      </c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</row>
    <row r="187" spans="1:25" s="26" customFormat="1" ht="15.75" x14ac:dyDescent="0.25">
      <c r="A187" s="248">
        <v>28</v>
      </c>
      <c r="B187" s="113" t="s">
        <v>245</v>
      </c>
      <c r="C187" s="60">
        <v>1982</v>
      </c>
      <c r="D187" s="60" t="s">
        <v>68</v>
      </c>
      <c r="E187" s="103" t="s">
        <v>205</v>
      </c>
      <c r="F187" s="59">
        <v>2</v>
      </c>
      <c r="G187" s="59">
        <v>3</v>
      </c>
      <c r="H187" s="98">
        <v>787.8</v>
      </c>
      <c r="I187" s="61">
        <v>787.8</v>
      </c>
      <c r="J187" s="63">
        <v>66.3</v>
      </c>
      <c r="K187" s="222">
        <v>30</v>
      </c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</row>
    <row r="188" spans="1:25" s="26" customFormat="1" ht="15.75" x14ac:dyDescent="0.25">
      <c r="A188" s="248">
        <v>29</v>
      </c>
      <c r="B188" s="114" t="s">
        <v>246</v>
      </c>
      <c r="C188" s="40">
        <v>1978</v>
      </c>
      <c r="D188" s="60" t="s">
        <v>68</v>
      </c>
      <c r="E188" s="103" t="s">
        <v>205</v>
      </c>
      <c r="F188" s="59">
        <v>2</v>
      </c>
      <c r="G188" s="59">
        <v>2</v>
      </c>
      <c r="H188" s="98">
        <v>438.6</v>
      </c>
      <c r="I188" s="61">
        <v>438.6</v>
      </c>
      <c r="J188" s="53">
        <v>0</v>
      </c>
      <c r="K188" s="64">
        <v>10</v>
      </c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</row>
    <row r="189" spans="1:25" s="26" customFormat="1" ht="34.5" customHeight="1" x14ac:dyDescent="0.2">
      <c r="A189" s="267" t="s">
        <v>31</v>
      </c>
      <c r="B189" s="268"/>
      <c r="C189" s="32" t="s">
        <v>25</v>
      </c>
      <c r="D189" s="32" t="s">
        <v>25</v>
      </c>
      <c r="E189" s="32" t="s">
        <v>25</v>
      </c>
      <c r="F189" s="32" t="s">
        <v>25</v>
      </c>
      <c r="G189" s="32" t="s">
        <v>25</v>
      </c>
      <c r="H189" s="102">
        <f t="shared" ref="H189:K189" si="33">SUM(H190:H191)</f>
        <v>6564.25</v>
      </c>
      <c r="I189" s="102">
        <f t="shared" si="33"/>
        <v>6274.15</v>
      </c>
      <c r="J189" s="102">
        <f t="shared" si="33"/>
        <v>5231.3500000000004</v>
      </c>
      <c r="K189" s="33">
        <f t="shared" si="33"/>
        <v>312</v>
      </c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</row>
    <row r="190" spans="1:25" s="26" customFormat="1" ht="15.75" x14ac:dyDescent="0.25">
      <c r="A190" s="250">
        <v>30</v>
      </c>
      <c r="B190" s="46" t="s">
        <v>260</v>
      </c>
      <c r="C190" s="103">
        <v>1964</v>
      </c>
      <c r="D190" s="60" t="s">
        <v>68</v>
      </c>
      <c r="E190" s="103" t="s">
        <v>254</v>
      </c>
      <c r="F190" s="103">
        <v>5</v>
      </c>
      <c r="G190" s="103">
        <v>3</v>
      </c>
      <c r="H190" s="98">
        <v>3424.05</v>
      </c>
      <c r="I190" s="98">
        <v>3176</v>
      </c>
      <c r="J190" s="65">
        <v>3018.3</v>
      </c>
      <c r="K190" s="66">
        <v>118</v>
      </c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</row>
    <row r="191" spans="1:25" s="26" customFormat="1" ht="15.75" x14ac:dyDescent="0.25">
      <c r="A191" s="250">
        <v>31</v>
      </c>
      <c r="B191" s="46" t="s">
        <v>261</v>
      </c>
      <c r="C191" s="103">
        <v>1974</v>
      </c>
      <c r="D191" s="60" t="s">
        <v>68</v>
      </c>
      <c r="E191" s="41" t="s">
        <v>254</v>
      </c>
      <c r="F191" s="103">
        <v>5</v>
      </c>
      <c r="G191" s="103">
        <v>3</v>
      </c>
      <c r="H191" s="98">
        <v>3140.2</v>
      </c>
      <c r="I191" s="98">
        <v>3098.15</v>
      </c>
      <c r="J191" s="65">
        <v>2213.0500000000002</v>
      </c>
      <c r="K191" s="66">
        <v>194</v>
      </c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</row>
    <row r="192" spans="1:25" s="26" customFormat="1" ht="45" customHeight="1" x14ac:dyDescent="0.2">
      <c r="A192" s="286" t="s">
        <v>81</v>
      </c>
      <c r="B192" s="287"/>
      <c r="C192" s="32" t="s">
        <v>25</v>
      </c>
      <c r="D192" s="32" t="s">
        <v>25</v>
      </c>
      <c r="E192" s="32" t="s">
        <v>25</v>
      </c>
      <c r="F192" s="32" t="s">
        <v>25</v>
      </c>
      <c r="G192" s="32" t="s">
        <v>25</v>
      </c>
      <c r="H192" s="102">
        <f>SUM(H193:H194)</f>
        <v>1444.6</v>
      </c>
      <c r="I192" s="102">
        <f t="shared" ref="I192:K192" si="34">SUM(I193:I194)</f>
        <v>1072.4000000000001</v>
      </c>
      <c r="J192" s="102">
        <f t="shared" si="34"/>
        <v>951.19999999999993</v>
      </c>
      <c r="K192" s="33">
        <f t="shared" si="34"/>
        <v>47</v>
      </c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</row>
    <row r="193" spans="1:25" s="26" customFormat="1" ht="15.75" x14ac:dyDescent="0.25">
      <c r="A193" s="250">
        <v>32</v>
      </c>
      <c r="B193" s="44" t="s">
        <v>231</v>
      </c>
      <c r="C193" s="103">
        <v>1987</v>
      </c>
      <c r="D193" s="103" t="s">
        <v>68</v>
      </c>
      <c r="E193" s="103" t="s">
        <v>55</v>
      </c>
      <c r="F193" s="103">
        <v>2</v>
      </c>
      <c r="G193" s="103">
        <v>2</v>
      </c>
      <c r="H193" s="98">
        <v>934.9</v>
      </c>
      <c r="I193" s="98">
        <v>632.20000000000005</v>
      </c>
      <c r="J193" s="98">
        <v>566.79999999999995</v>
      </c>
      <c r="K193" s="36">
        <v>28</v>
      </c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</row>
    <row r="194" spans="1:25" s="26" customFormat="1" ht="15.75" x14ac:dyDescent="0.25">
      <c r="A194" s="250">
        <v>33</v>
      </c>
      <c r="B194" s="44" t="s">
        <v>232</v>
      </c>
      <c r="C194" s="103">
        <v>1989</v>
      </c>
      <c r="D194" s="103" t="s">
        <v>68</v>
      </c>
      <c r="E194" s="103" t="s">
        <v>226</v>
      </c>
      <c r="F194" s="103">
        <v>2</v>
      </c>
      <c r="G194" s="103">
        <v>2</v>
      </c>
      <c r="H194" s="98">
        <v>509.7</v>
      </c>
      <c r="I194" s="98">
        <v>440.2</v>
      </c>
      <c r="J194" s="98">
        <v>384.4</v>
      </c>
      <c r="K194" s="36">
        <v>19</v>
      </c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</row>
    <row r="195" spans="1:25" s="26" customFormat="1" ht="33.75" customHeight="1" x14ac:dyDescent="0.2">
      <c r="A195" s="267" t="s">
        <v>33</v>
      </c>
      <c r="B195" s="268"/>
      <c r="C195" s="32" t="s">
        <v>25</v>
      </c>
      <c r="D195" s="32" t="s">
        <v>25</v>
      </c>
      <c r="E195" s="32" t="s">
        <v>25</v>
      </c>
      <c r="F195" s="32" t="s">
        <v>25</v>
      </c>
      <c r="G195" s="32" t="s">
        <v>25</v>
      </c>
      <c r="H195" s="102">
        <f t="shared" ref="H195:K195" si="35">SUM(H196:H211)</f>
        <v>81215.3</v>
      </c>
      <c r="I195" s="102">
        <f t="shared" si="35"/>
        <v>77021.100000000006</v>
      </c>
      <c r="J195" s="102">
        <f t="shared" si="35"/>
        <v>69431.699999999983</v>
      </c>
      <c r="K195" s="33">
        <f t="shared" si="35"/>
        <v>4715</v>
      </c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</row>
    <row r="196" spans="1:25" s="26" customFormat="1" ht="15.75" x14ac:dyDescent="0.2">
      <c r="A196" s="250">
        <v>34</v>
      </c>
      <c r="B196" s="34" t="s">
        <v>167</v>
      </c>
      <c r="C196" s="40">
        <v>1993</v>
      </c>
      <c r="D196" s="103" t="s">
        <v>68</v>
      </c>
      <c r="E196" s="103" t="s">
        <v>55</v>
      </c>
      <c r="F196" s="40">
        <v>5</v>
      </c>
      <c r="G196" s="40">
        <v>8</v>
      </c>
      <c r="H196" s="53">
        <v>6738.5</v>
      </c>
      <c r="I196" s="49">
        <v>5933</v>
      </c>
      <c r="J196" s="53">
        <v>4983.1000000000004</v>
      </c>
      <c r="K196" s="64">
        <v>401</v>
      </c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</row>
    <row r="197" spans="1:25" s="26" customFormat="1" ht="15.75" x14ac:dyDescent="0.2">
      <c r="A197" s="103">
        <f>A196+1</f>
        <v>35</v>
      </c>
      <c r="B197" s="31" t="s">
        <v>168</v>
      </c>
      <c r="C197" s="67">
        <v>1968</v>
      </c>
      <c r="D197" s="103" t="s">
        <v>68</v>
      </c>
      <c r="E197" s="103" t="s">
        <v>147</v>
      </c>
      <c r="F197" s="40">
        <v>5</v>
      </c>
      <c r="G197" s="40">
        <v>6</v>
      </c>
      <c r="H197" s="53">
        <v>3962.3</v>
      </c>
      <c r="I197" s="49">
        <v>3962.3</v>
      </c>
      <c r="J197" s="53">
        <v>3493.4</v>
      </c>
      <c r="K197" s="64">
        <v>358</v>
      </c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</row>
    <row r="198" spans="1:25" s="26" customFormat="1" ht="15.75" x14ac:dyDescent="0.2">
      <c r="A198" s="103">
        <f t="shared" ref="A198:A211" si="36">A197+1</f>
        <v>36</v>
      </c>
      <c r="B198" s="31" t="s">
        <v>169</v>
      </c>
      <c r="C198" s="103">
        <v>1969</v>
      </c>
      <c r="D198" s="103" t="s">
        <v>68</v>
      </c>
      <c r="E198" s="41" t="s">
        <v>147</v>
      </c>
      <c r="F198" s="103">
        <v>5</v>
      </c>
      <c r="G198" s="103">
        <v>8</v>
      </c>
      <c r="H198" s="98">
        <v>5270.1</v>
      </c>
      <c r="I198" s="98">
        <v>5270.1</v>
      </c>
      <c r="J198" s="98">
        <v>4794.2</v>
      </c>
      <c r="K198" s="36">
        <v>396</v>
      </c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</row>
    <row r="199" spans="1:25" s="26" customFormat="1" ht="15.75" x14ac:dyDescent="0.2">
      <c r="A199" s="103">
        <f t="shared" si="36"/>
        <v>37</v>
      </c>
      <c r="B199" s="31" t="s">
        <v>170</v>
      </c>
      <c r="C199" s="103">
        <v>1970</v>
      </c>
      <c r="D199" s="103" t="s">
        <v>68</v>
      </c>
      <c r="E199" s="103" t="s">
        <v>147</v>
      </c>
      <c r="F199" s="103">
        <v>5</v>
      </c>
      <c r="G199" s="103">
        <v>8</v>
      </c>
      <c r="H199" s="98">
        <v>5830.8</v>
      </c>
      <c r="I199" s="98">
        <v>5830.8</v>
      </c>
      <c r="J199" s="68">
        <v>5162.3999999999996</v>
      </c>
      <c r="K199" s="69">
        <v>406</v>
      </c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</row>
    <row r="200" spans="1:25" s="26" customFormat="1" ht="18.600000000000001" customHeight="1" x14ac:dyDescent="0.2">
      <c r="A200" s="103">
        <f t="shared" si="36"/>
        <v>38</v>
      </c>
      <c r="B200" s="34" t="s">
        <v>171</v>
      </c>
      <c r="C200" s="103">
        <v>1959</v>
      </c>
      <c r="D200" s="103" t="s">
        <v>68</v>
      </c>
      <c r="E200" s="103" t="s">
        <v>147</v>
      </c>
      <c r="F200" s="103">
        <v>4</v>
      </c>
      <c r="G200" s="103">
        <v>8</v>
      </c>
      <c r="H200" s="98">
        <v>4598.5</v>
      </c>
      <c r="I200" s="98">
        <v>4598.5</v>
      </c>
      <c r="J200" s="68">
        <v>3991.9</v>
      </c>
      <c r="K200" s="69">
        <v>104</v>
      </c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</row>
    <row r="201" spans="1:25" s="26" customFormat="1" ht="15.75" x14ac:dyDescent="0.2">
      <c r="A201" s="103">
        <f t="shared" si="36"/>
        <v>39</v>
      </c>
      <c r="B201" s="34" t="s">
        <v>172</v>
      </c>
      <c r="C201" s="40">
        <v>1962</v>
      </c>
      <c r="D201" s="103" t="s">
        <v>68</v>
      </c>
      <c r="E201" s="41" t="s">
        <v>147</v>
      </c>
      <c r="F201" s="40">
        <v>4</v>
      </c>
      <c r="G201" s="40">
        <v>3</v>
      </c>
      <c r="H201" s="53">
        <v>2171</v>
      </c>
      <c r="I201" s="49">
        <v>2171</v>
      </c>
      <c r="J201" s="53">
        <v>2087.3000000000002</v>
      </c>
      <c r="K201" s="64">
        <v>129</v>
      </c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</row>
    <row r="202" spans="1:25" s="26" customFormat="1" ht="15.75" x14ac:dyDescent="0.2">
      <c r="A202" s="103">
        <f t="shared" si="36"/>
        <v>40</v>
      </c>
      <c r="B202" s="31" t="s">
        <v>173</v>
      </c>
      <c r="C202" s="40">
        <v>1976</v>
      </c>
      <c r="D202" s="103" t="s">
        <v>68</v>
      </c>
      <c r="E202" s="41" t="s">
        <v>55</v>
      </c>
      <c r="F202" s="40">
        <v>5</v>
      </c>
      <c r="G202" s="40">
        <v>8</v>
      </c>
      <c r="H202" s="53">
        <v>6328.6</v>
      </c>
      <c r="I202" s="49">
        <v>5603.7</v>
      </c>
      <c r="J202" s="53">
        <v>5199.6000000000004</v>
      </c>
      <c r="K202" s="64">
        <v>342</v>
      </c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</row>
    <row r="203" spans="1:25" s="26" customFormat="1" ht="15.75" x14ac:dyDescent="0.2">
      <c r="A203" s="103">
        <f t="shared" si="36"/>
        <v>41</v>
      </c>
      <c r="B203" s="34" t="s">
        <v>174</v>
      </c>
      <c r="C203" s="40">
        <v>1982</v>
      </c>
      <c r="D203" s="103" t="s">
        <v>68</v>
      </c>
      <c r="E203" s="103" t="s">
        <v>147</v>
      </c>
      <c r="F203" s="40">
        <v>9</v>
      </c>
      <c r="G203" s="40">
        <v>8</v>
      </c>
      <c r="H203" s="53">
        <v>16725</v>
      </c>
      <c r="I203" s="49">
        <v>16725</v>
      </c>
      <c r="J203" s="53">
        <v>15382.6</v>
      </c>
      <c r="K203" s="64">
        <v>891</v>
      </c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</row>
    <row r="204" spans="1:25" s="26" customFormat="1" ht="15.75" x14ac:dyDescent="0.2">
      <c r="A204" s="103">
        <f t="shared" si="36"/>
        <v>42</v>
      </c>
      <c r="B204" s="34" t="s">
        <v>175</v>
      </c>
      <c r="C204" s="103">
        <v>1981</v>
      </c>
      <c r="D204" s="103" t="s">
        <v>68</v>
      </c>
      <c r="E204" s="41" t="s">
        <v>147</v>
      </c>
      <c r="F204" s="103">
        <v>9</v>
      </c>
      <c r="G204" s="103">
        <v>3</v>
      </c>
      <c r="H204" s="98">
        <v>5743.4</v>
      </c>
      <c r="I204" s="98">
        <v>5743.4</v>
      </c>
      <c r="J204" s="98">
        <v>5505.1</v>
      </c>
      <c r="K204" s="36">
        <v>314</v>
      </c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</row>
    <row r="205" spans="1:25" s="26" customFormat="1" ht="15.75" x14ac:dyDescent="0.2">
      <c r="A205" s="103">
        <f t="shared" si="36"/>
        <v>43</v>
      </c>
      <c r="B205" s="34" t="s">
        <v>176</v>
      </c>
      <c r="C205" s="40">
        <v>1964</v>
      </c>
      <c r="D205" s="103" t="s">
        <v>68</v>
      </c>
      <c r="E205" s="103" t="s">
        <v>147</v>
      </c>
      <c r="F205" s="40">
        <v>5</v>
      </c>
      <c r="G205" s="40">
        <v>3</v>
      </c>
      <c r="H205" s="53">
        <v>2606.9</v>
      </c>
      <c r="I205" s="49">
        <v>2606.9</v>
      </c>
      <c r="J205" s="53">
        <v>2372.9</v>
      </c>
      <c r="K205" s="64">
        <v>172</v>
      </c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</row>
    <row r="206" spans="1:25" s="26" customFormat="1" ht="15.75" x14ac:dyDescent="0.2">
      <c r="A206" s="103">
        <f t="shared" si="36"/>
        <v>44</v>
      </c>
      <c r="B206" s="34" t="s">
        <v>177</v>
      </c>
      <c r="C206" s="40">
        <v>1968</v>
      </c>
      <c r="D206" s="103" t="s">
        <v>68</v>
      </c>
      <c r="E206" s="103" t="s">
        <v>147</v>
      </c>
      <c r="F206" s="40">
        <v>5</v>
      </c>
      <c r="G206" s="40">
        <v>4</v>
      </c>
      <c r="H206" s="53">
        <v>2723.7</v>
      </c>
      <c r="I206" s="49">
        <v>2723.7</v>
      </c>
      <c r="J206" s="53">
        <v>2723.7</v>
      </c>
      <c r="K206" s="64">
        <v>120</v>
      </c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</row>
    <row r="207" spans="1:25" s="26" customFormat="1" ht="15.75" x14ac:dyDescent="0.2">
      <c r="A207" s="103">
        <f t="shared" si="36"/>
        <v>45</v>
      </c>
      <c r="B207" s="34" t="s">
        <v>178</v>
      </c>
      <c r="C207" s="40">
        <v>1962</v>
      </c>
      <c r="D207" s="103" t="s">
        <v>68</v>
      </c>
      <c r="E207" s="41" t="s">
        <v>147</v>
      </c>
      <c r="F207" s="70">
        <v>4</v>
      </c>
      <c r="G207" s="70">
        <v>3</v>
      </c>
      <c r="H207" s="53">
        <v>2041.1</v>
      </c>
      <c r="I207" s="49">
        <v>2041.1</v>
      </c>
      <c r="J207" s="53">
        <v>1761.5</v>
      </c>
      <c r="K207" s="64">
        <v>126</v>
      </c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</row>
    <row r="208" spans="1:25" s="26" customFormat="1" ht="15.75" x14ac:dyDescent="0.2">
      <c r="A208" s="103">
        <f t="shared" si="36"/>
        <v>46</v>
      </c>
      <c r="B208" s="34" t="s">
        <v>179</v>
      </c>
      <c r="C208" s="40">
        <v>1979</v>
      </c>
      <c r="D208" s="103" t="s">
        <v>68</v>
      </c>
      <c r="E208" s="41" t="s">
        <v>147</v>
      </c>
      <c r="F208" s="70">
        <v>5</v>
      </c>
      <c r="G208" s="70">
        <v>1</v>
      </c>
      <c r="H208" s="53">
        <v>1362.3</v>
      </c>
      <c r="I208" s="49">
        <v>1012.1</v>
      </c>
      <c r="J208" s="53">
        <v>821.5</v>
      </c>
      <c r="K208" s="64">
        <v>102</v>
      </c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</row>
    <row r="209" spans="1:25" s="26" customFormat="1" ht="15.75" x14ac:dyDescent="0.2">
      <c r="A209" s="103">
        <f t="shared" si="36"/>
        <v>47</v>
      </c>
      <c r="B209" s="34" t="s">
        <v>180</v>
      </c>
      <c r="C209" s="40">
        <v>1981</v>
      </c>
      <c r="D209" s="103" t="s">
        <v>68</v>
      </c>
      <c r="E209" s="103" t="s">
        <v>147</v>
      </c>
      <c r="F209" s="40">
        <v>5</v>
      </c>
      <c r="G209" s="40">
        <v>6</v>
      </c>
      <c r="H209" s="53">
        <v>4864.5</v>
      </c>
      <c r="I209" s="49">
        <v>4402.5</v>
      </c>
      <c r="J209" s="53">
        <v>4000.6</v>
      </c>
      <c r="K209" s="64">
        <v>341</v>
      </c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</row>
    <row r="210" spans="1:25" s="26" customFormat="1" ht="15.75" x14ac:dyDescent="0.2">
      <c r="A210" s="103">
        <f t="shared" si="36"/>
        <v>48</v>
      </c>
      <c r="B210" s="34" t="s">
        <v>181</v>
      </c>
      <c r="C210" s="40">
        <v>1972</v>
      </c>
      <c r="D210" s="103" t="s">
        <v>68</v>
      </c>
      <c r="E210" s="103" t="s">
        <v>147</v>
      </c>
      <c r="F210" s="40">
        <v>8</v>
      </c>
      <c r="G210" s="40">
        <v>2</v>
      </c>
      <c r="H210" s="53">
        <v>5831.5</v>
      </c>
      <c r="I210" s="49">
        <v>3979.9</v>
      </c>
      <c r="J210" s="53">
        <v>3552</v>
      </c>
      <c r="K210" s="64">
        <v>169</v>
      </c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</row>
    <row r="211" spans="1:25" s="26" customFormat="1" ht="15.75" x14ac:dyDescent="0.2">
      <c r="A211" s="103">
        <f t="shared" si="36"/>
        <v>49</v>
      </c>
      <c r="B211" s="34" t="s">
        <v>182</v>
      </c>
      <c r="C211" s="40">
        <v>1974</v>
      </c>
      <c r="D211" s="103" t="s">
        <v>68</v>
      </c>
      <c r="E211" s="103" t="s">
        <v>147</v>
      </c>
      <c r="F211" s="40">
        <v>5</v>
      </c>
      <c r="G211" s="40">
        <v>6</v>
      </c>
      <c r="H211" s="53">
        <v>4417.1000000000004</v>
      </c>
      <c r="I211" s="49">
        <v>4417.1000000000004</v>
      </c>
      <c r="J211" s="53">
        <v>3599.9</v>
      </c>
      <c r="K211" s="64">
        <v>344</v>
      </c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</row>
    <row r="212" spans="1:25" s="26" customFormat="1" ht="33.75" customHeight="1" x14ac:dyDescent="0.2">
      <c r="A212" s="267" t="s">
        <v>82</v>
      </c>
      <c r="B212" s="268"/>
      <c r="C212" s="32" t="s">
        <v>25</v>
      </c>
      <c r="D212" s="32" t="s">
        <v>25</v>
      </c>
      <c r="E212" s="32" t="s">
        <v>25</v>
      </c>
      <c r="F212" s="32" t="s">
        <v>25</v>
      </c>
      <c r="G212" s="32" t="s">
        <v>25</v>
      </c>
      <c r="H212" s="102">
        <f>SUM(H213:H216)</f>
        <v>24468.300000000003</v>
      </c>
      <c r="I212" s="102">
        <f t="shared" ref="I212:K212" si="37">SUM(I213:I216)</f>
        <v>16905.599999999999</v>
      </c>
      <c r="J212" s="102">
        <f t="shared" si="37"/>
        <v>16202.000000000002</v>
      </c>
      <c r="K212" s="33">
        <f t="shared" si="37"/>
        <v>683</v>
      </c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</row>
    <row r="213" spans="1:25" s="26" customFormat="1" ht="18" customHeight="1" x14ac:dyDescent="0.2">
      <c r="A213" s="250">
        <v>50</v>
      </c>
      <c r="B213" s="35" t="s">
        <v>121</v>
      </c>
      <c r="C213" s="103">
        <v>1993</v>
      </c>
      <c r="D213" s="103" t="s">
        <v>68</v>
      </c>
      <c r="E213" s="103" t="s">
        <v>59</v>
      </c>
      <c r="F213" s="103">
        <v>9</v>
      </c>
      <c r="G213" s="103">
        <v>2</v>
      </c>
      <c r="H213" s="98">
        <v>6099.2</v>
      </c>
      <c r="I213" s="98">
        <v>4198.5</v>
      </c>
      <c r="J213" s="98">
        <v>4198.5</v>
      </c>
      <c r="K213" s="36">
        <v>157</v>
      </c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</row>
    <row r="214" spans="1:25" s="26" customFormat="1" ht="18.600000000000001" customHeight="1" x14ac:dyDescent="0.2">
      <c r="A214" s="250">
        <v>51</v>
      </c>
      <c r="B214" s="35" t="s">
        <v>122</v>
      </c>
      <c r="C214" s="103">
        <v>1996</v>
      </c>
      <c r="D214" s="103" t="s">
        <v>68</v>
      </c>
      <c r="E214" s="103" t="s">
        <v>59</v>
      </c>
      <c r="F214" s="103">
        <v>5</v>
      </c>
      <c r="G214" s="103">
        <v>4</v>
      </c>
      <c r="H214" s="98">
        <v>5989</v>
      </c>
      <c r="I214" s="98">
        <v>4186.1000000000004</v>
      </c>
      <c r="J214" s="98">
        <v>3803.8</v>
      </c>
      <c r="K214" s="36">
        <v>174</v>
      </c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</row>
    <row r="215" spans="1:25" s="26" customFormat="1" ht="16.899999999999999" customHeight="1" x14ac:dyDescent="0.2">
      <c r="A215" s="250">
        <v>52</v>
      </c>
      <c r="B215" s="35" t="s">
        <v>123</v>
      </c>
      <c r="C215" s="103">
        <v>1983</v>
      </c>
      <c r="D215" s="103" t="s">
        <v>68</v>
      </c>
      <c r="E215" s="103" t="s">
        <v>59</v>
      </c>
      <c r="F215" s="103">
        <v>5</v>
      </c>
      <c r="G215" s="103">
        <v>6</v>
      </c>
      <c r="H215" s="98">
        <v>6274.1</v>
      </c>
      <c r="I215" s="98">
        <v>4264.5</v>
      </c>
      <c r="J215" s="98">
        <v>4162.1000000000004</v>
      </c>
      <c r="K215" s="36">
        <v>170</v>
      </c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</row>
    <row r="216" spans="1:25" s="26" customFormat="1" ht="15.75" x14ac:dyDescent="0.2">
      <c r="A216" s="250">
        <v>53</v>
      </c>
      <c r="B216" s="35" t="s">
        <v>124</v>
      </c>
      <c r="C216" s="103">
        <v>1983</v>
      </c>
      <c r="D216" s="103" t="s">
        <v>68</v>
      </c>
      <c r="E216" s="103" t="s">
        <v>59</v>
      </c>
      <c r="F216" s="103">
        <v>5</v>
      </c>
      <c r="G216" s="103">
        <v>6</v>
      </c>
      <c r="H216" s="98">
        <v>6106</v>
      </c>
      <c r="I216" s="98">
        <v>4256.5</v>
      </c>
      <c r="J216" s="98">
        <v>4037.6</v>
      </c>
      <c r="K216" s="36">
        <v>182</v>
      </c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</row>
    <row r="217" spans="1:25" s="26" customFormat="1" ht="35.25" customHeight="1" x14ac:dyDescent="0.2">
      <c r="A217" s="267" t="s">
        <v>56</v>
      </c>
      <c r="B217" s="268"/>
      <c r="C217" s="32" t="s">
        <v>25</v>
      </c>
      <c r="D217" s="32" t="s">
        <v>25</v>
      </c>
      <c r="E217" s="32" t="s">
        <v>25</v>
      </c>
      <c r="F217" s="32" t="s">
        <v>25</v>
      </c>
      <c r="G217" s="32" t="s">
        <v>25</v>
      </c>
      <c r="H217" s="102">
        <f t="shared" ref="H217:K217" si="38">SUM(H218:H218)</f>
        <v>1214.0999999999999</v>
      </c>
      <c r="I217" s="102">
        <f t="shared" si="38"/>
        <v>854.5</v>
      </c>
      <c r="J217" s="102">
        <f t="shared" si="38"/>
        <v>371.9</v>
      </c>
      <c r="K217" s="33">
        <f t="shared" si="38"/>
        <v>79</v>
      </c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</row>
    <row r="218" spans="1:25" s="26" customFormat="1" ht="16.899999999999999" customHeight="1" x14ac:dyDescent="0.2">
      <c r="A218" s="250">
        <v>54</v>
      </c>
      <c r="B218" s="35" t="s">
        <v>207</v>
      </c>
      <c r="C218" s="103">
        <v>1979</v>
      </c>
      <c r="D218" s="103" t="s">
        <v>68</v>
      </c>
      <c r="E218" s="103" t="s">
        <v>55</v>
      </c>
      <c r="F218" s="103">
        <v>3</v>
      </c>
      <c r="G218" s="103">
        <v>2</v>
      </c>
      <c r="H218" s="98">
        <v>1214.0999999999999</v>
      </c>
      <c r="I218" s="98">
        <v>854.5</v>
      </c>
      <c r="J218" s="98">
        <v>371.9</v>
      </c>
      <c r="K218" s="36">
        <v>79</v>
      </c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</row>
    <row r="219" spans="1:25" s="26" customFormat="1" ht="43.5" customHeight="1" x14ac:dyDescent="0.2">
      <c r="A219" s="267" t="s">
        <v>57</v>
      </c>
      <c r="B219" s="268"/>
      <c r="C219" s="32" t="s">
        <v>25</v>
      </c>
      <c r="D219" s="32" t="s">
        <v>25</v>
      </c>
      <c r="E219" s="32" t="s">
        <v>25</v>
      </c>
      <c r="F219" s="32" t="s">
        <v>25</v>
      </c>
      <c r="G219" s="32" t="s">
        <v>25</v>
      </c>
      <c r="H219" s="102">
        <f>H220</f>
        <v>4400.7</v>
      </c>
      <c r="I219" s="102">
        <f t="shared" ref="I219:K219" si="39">I220</f>
        <v>3699</v>
      </c>
      <c r="J219" s="102">
        <f t="shared" si="39"/>
        <v>3699</v>
      </c>
      <c r="K219" s="33">
        <f t="shared" si="39"/>
        <v>158</v>
      </c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</row>
    <row r="220" spans="1:25" s="140" customFormat="1" ht="15.75" x14ac:dyDescent="0.25">
      <c r="A220" s="250">
        <v>55</v>
      </c>
      <c r="B220" s="35" t="s">
        <v>212</v>
      </c>
      <c r="C220" s="103">
        <v>1984</v>
      </c>
      <c r="D220" s="103" t="s">
        <v>68</v>
      </c>
      <c r="E220" s="103" t="s">
        <v>59</v>
      </c>
      <c r="F220" s="103">
        <v>5</v>
      </c>
      <c r="G220" s="103">
        <v>6</v>
      </c>
      <c r="H220" s="98">
        <v>4400.7</v>
      </c>
      <c r="I220" s="98">
        <v>3699</v>
      </c>
      <c r="J220" s="98">
        <v>3699</v>
      </c>
      <c r="K220" s="36">
        <v>158</v>
      </c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  <c r="Y220" s="139"/>
    </row>
    <row r="221" spans="1:25" s="26" customFormat="1" ht="34.5" customHeight="1" x14ac:dyDescent="0.2">
      <c r="A221" s="267" t="s">
        <v>61</v>
      </c>
      <c r="B221" s="268"/>
      <c r="C221" s="32" t="s">
        <v>25</v>
      </c>
      <c r="D221" s="32" t="s">
        <v>25</v>
      </c>
      <c r="E221" s="32" t="s">
        <v>25</v>
      </c>
      <c r="F221" s="32" t="s">
        <v>25</v>
      </c>
      <c r="G221" s="32" t="s">
        <v>25</v>
      </c>
      <c r="H221" s="102">
        <f>SUM(H222:H222)</f>
        <v>406.7</v>
      </c>
      <c r="I221" s="102">
        <f t="shared" ref="I221:K221" si="40">SUM(I222:I222)</f>
        <v>337.9</v>
      </c>
      <c r="J221" s="102">
        <f t="shared" si="40"/>
        <v>251.1</v>
      </c>
      <c r="K221" s="33">
        <f t="shared" si="40"/>
        <v>22</v>
      </c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</row>
    <row r="222" spans="1:25" s="26" customFormat="1" ht="15.75" x14ac:dyDescent="0.25">
      <c r="A222" s="250">
        <v>56</v>
      </c>
      <c r="B222" s="44" t="s">
        <v>227</v>
      </c>
      <c r="C222" s="103">
        <v>1973</v>
      </c>
      <c r="D222" s="103" t="s">
        <v>68</v>
      </c>
      <c r="E222" s="103" t="s">
        <v>226</v>
      </c>
      <c r="F222" s="103">
        <v>2</v>
      </c>
      <c r="G222" s="103">
        <v>1</v>
      </c>
      <c r="H222" s="98">
        <v>406.7</v>
      </c>
      <c r="I222" s="98">
        <v>337.9</v>
      </c>
      <c r="J222" s="98">
        <v>251.1</v>
      </c>
      <c r="K222" s="36">
        <v>22</v>
      </c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</row>
    <row r="223" spans="1:25" s="26" customFormat="1" ht="30" customHeight="1" x14ac:dyDescent="0.2">
      <c r="A223" s="267" t="s">
        <v>78</v>
      </c>
      <c r="B223" s="268"/>
      <c r="C223" s="32" t="s">
        <v>25</v>
      </c>
      <c r="D223" s="32" t="s">
        <v>25</v>
      </c>
      <c r="E223" s="32" t="s">
        <v>25</v>
      </c>
      <c r="F223" s="32" t="s">
        <v>25</v>
      </c>
      <c r="G223" s="32" t="s">
        <v>25</v>
      </c>
      <c r="H223" s="102">
        <f>SUM(H224:H224)</f>
        <v>353.6</v>
      </c>
      <c r="I223" s="102">
        <f>SUM(I224:I224)</f>
        <v>353.6</v>
      </c>
      <c r="J223" s="102">
        <f t="shared" ref="J223:K223" si="41">SUM(J224:J224)</f>
        <v>289.39999999999998</v>
      </c>
      <c r="K223" s="33">
        <f t="shared" si="41"/>
        <v>16</v>
      </c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</row>
    <row r="224" spans="1:25" s="26" customFormat="1" ht="15.75" x14ac:dyDescent="0.2">
      <c r="A224" s="250">
        <v>57</v>
      </c>
      <c r="B224" s="35" t="s">
        <v>224</v>
      </c>
      <c r="C224" s="103">
        <v>1961</v>
      </c>
      <c r="D224" s="103" t="s">
        <v>68</v>
      </c>
      <c r="E224" s="103" t="s">
        <v>205</v>
      </c>
      <c r="F224" s="103">
        <v>2</v>
      </c>
      <c r="G224" s="103">
        <v>1</v>
      </c>
      <c r="H224" s="98">
        <v>353.6</v>
      </c>
      <c r="I224" s="98">
        <v>353.6</v>
      </c>
      <c r="J224" s="98">
        <v>289.39999999999998</v>
      </c>
      <c r="K224" s="36">
        <v>16</v>
      </c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</row>
    <row r="225" spans="1:25" s="26" customFormat="1" ht="34.15" customHeight="1" x14ac:dyDescent="0.2">
      <c r="A225" s="267" t="s">
        <v>305</v>
      </c>
      <c r="B225" s="268"/>
      <c r="C225" s="32" t="s">
        <v>25</v>
      </c>
      <c r="D225" s="32" t="s">
        <v>25</v>
      </c>
      <c r="E225" s="32" t="s">
        <v>25</v>
      </c>
      <c r="F225" s="32" t="s">
        <v>25</v>
      </c>
      <c r="G225" s="32" t="s">
        <v>25</v>
      </c>
      <c r="H225" s="102">
        <f>SUM(H226:H239)</f>
        <v>83323.900000000009</v>
      </c>
      <c r="I225" s="102">
        <f>SUM(I226:I239)</f>
        <v>69100.800000000003</v>
      </c>
      <c r="J225" s="102">
        <f>SUM(J226:J239)</f>
        <v>61061.4</v>
      </c>
      <c r="K225" s="33">
        <f>SUM(K226:K239)</f>
        <v>2748</v>
      </c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</row>
    <row r="226" spans="1:25" s="26" customFormat="1" ht="15.75" x14ac:dyDescent="0.2">
      <c r="A226" s="250">
        <v>58</v>
      </c>
      <c r="B226" s="35" t="s">
        <v>308</v>
      </c>
      <c r="C226" s="103">
        <v>1986</v>
      </c>
      <c r="D226" s="103" t="s">
        <v>135</v>
      </c>
      <c r="E226" s="103" t="s">
        <v>292</v>
      </c>
      <c r="F226" s="103">
        <v>9</v>
      </c>
      <c r="G226" s="103">
        <v>4</v>
      </c>
      <c r="H226" s="98">
        <v>9810.2999999999993</v>
      </c>
      <c r="I226" s="98">
        <v>7736.9</v>
      </c>
      <c r="J226" s="98">
        <v>7487.1</v>
      </c>
      <c r="K226" s="36">
        <v>326</v>
      </c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</row>
    <row r="227" spans="1:25" s="26" customFormat="1" ht="15.75" x14ac:dyDescent="0.2">
      <c r="A227" s="103">
        <f>A226+1</f>
        <v>59</v>
      </c>
      <c r="B227" s="35" t="s">
        <v>309</v>
      </c>
      <c r="C227" s="103">
        <v>1987</v>
      </c>
      <c r="D227" s="103" t="s">
        <v>135</v>
      </c>
      <c r="E227" s="103" t="s">
        <v>292</v>
      </c>
      <c r="F227" s="103">
        <v>9</v>
      </c>
      <c r="G227" s="103">
        <v>3</v>
      </c>
      <c r="H227" s="98">
        <v>7450.4</v>
      </c>
      <c r="I227" s="98">
        <v>6123.1</v>
      </c>
      <c r="J227" s="98">
        <v>6008.9</v>
      </c>
      <c r="K227" s="36">
        <v>224</v>
      </c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</row>
    <row r="228" spans="1:25" s="26" customFormat="1" ht="15.75" x14ac:dyDescent="0.2">
      <c r="A228" s="103">
        <f t="shared" ref="A228:A239" si="42">A227+1</f>
        <v>60</v>
      </c>
      <c r="B228" s="35" t="s">
        <v>310</v>
      </c>
      <c r="C228" s="103">
        <v>1990</v>
      </c>
      <c r="D228" s="103" t="s">
        <v>135</v>
      </c>
      <c r="E228" s="103" t="s">
        <v>292</v>
      </c>
      <c r="F228" s="103">
        <v>9</v>
      </c>
      <c r="G228" s="103">
        <v>5</v>
      </c>
      <c r="H228" s="98">
        <v>13112.9</v>
      </c>
      <c r="I228" s="98">
        <v>10958.1</v>
      </c>
      <c r="J228" s="98">
        <v>10820.3</v>
      </c>
      <c r="K228" s="36">
        <v>436</v>
      </c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</row>
    <row r="229" spans="1:25" s="26" customFormat="1" ht="30.6" customHeight="1" x14ac:dyDescent="0.2">
      <c r="A229" s="103">
        <f t="shared" si="42"/>
        <v>61</v>
      </c>
      <c r="B229" s="35" t="s">
        <v>311</v>
      </c>
      <c r="C229" s="103">
        <v>1987</v>
      </c>
      <c r="D229" s="103" t="s">
        <v>135</v>
      </c>
      <c r="E229" s="103" t="s">
        <v>312</v>
      </c>
      <c r="F229" s="103">
        <v>9</v>
      </c>
      <c r="G229" s="103">
        <v>3</v>
      </c>
      <c r="H229" s="98">
        <v>7479</v>
      </c>
      <c r="I229" s="98">
        <v>6285</v>
      </c>
      <c r="J229" s="98">
        <v>6075.4</v>
      </c>
      <c r="K229" s="36">
        <v>288</v>
      </c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</row>
    <row r="230" spans="1:25" s="26" customFormat="1" ht="15.75" x14ac:dyDescent="0.2">
      <c r="A230" s="103">
        <f t="shared" si="42"/>
        <v>62</v>
      </c>
      <c r="B230" s="35" t="s">
        <v>313</v>
      </c>
      <c r="C230" s="103">
        <v>1991</v>
      </c>
      <c r="D230" s="103" t="s">
        <v>135</v>
      </c>
      <c r="E230" s="103" t="s">
        <v>292</v>
      </c>
      <c r="F230" s="103">
        <v>9</v>
      </c>
      <c r="G230" s="103">
        <v>3</v>
      </c>
      <c r="H230" s="98">
        <v>7480.3</v>
      </c>
      <c r="I230" s="98">
        <v>6152.4</v>
      </c>
      <c r="J230" s="98">
        <v>5911.7</v>
      </c>
      <c r="K230" s="36">
        <v>248</v>
      </c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</row>
    <row r="231" spans="1:25" s="26" customFormat="1" ht="15.75" x14ac:dyDescent="0.2">
      <c r="A231" s="103">
        <f t="shared" si="42"/>
        <v>63</v>
      </c>
      <c r="B231" s="35" t="s">
        <v>314</v>
      </c>
      <c r="C231" s="103">
        <v>1989</v>
      </c>
      <c r="D231" s="103" t="s">
        <v>135</v>
      </c>
      <c r="E231" s="103" t="s">
        <v>292</v>
      </c>
      <c r="F231" s="103">
        <v>9</v>
      </c>
      <c r="G231" s="103">
        <v>2</v>
      </c>
      <c r="H231" s="98">
        <v>5132.7</v>
      </c>
      <c r="I231" s="98">
        <v>4268.3999999999996</v>
      </c>
      <c r="J231" s="98">
        <v>4268.3999999999996</v>
      </c>
      <c r="K231" s="36">
        <v>175</v>
      </c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</row>
    <row r="232" spans="1:25" s="26" customFormat="1" ht="15.75" x14ac:dyDescent="0.2">
      <c r="A232" s="103">
        <f t="shared" si="42"/>
        <v>64</v>
      </c>
      <c r="B232" s="35" t="s">
        <v>315</v>
      </c>
      <c r="C232" s="103">
        <v>1972</v>
      </c>
      <c r="D232" s="103" t="s">
        <v>135</v>
      </c>
      <c r="E232" s="103" t="s">
        <v>254</v>
      </c>
      <c r="F232" s="103">
        <v>9</v>
      </c>
      <c r="G232" s="103">
        <v>1</v>
      </c>
      <c r="H232" s="98">
        <v>3004.6</v>
      </c>
      <c r="I232" s="98">
        <v>2399.8000000000002</v>
      </c>
      <c r="J232" s="98">
        <v>1991.8</v>
      </c>
      <c r="K232" s="36">
        <v>82</v>
      </c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</row>
    <row r="233" spans="1:25" s="26" customFormat="1" ht="15.75" x14ac:dyDescent="0.2">
      <c r="A233" s="103">
        <f t="shared" si="42"/>
        <v>65</v>
      </c>
      <c r="B233" s="35" t="s">
        <v>316</v>
      </c>
      <c r="C233" s="103">
        <v>1994</v>
      </c>
      <c r="D233" s="103" t="s">
        <v>135</v>
      </c>
      <c r="E233" s="103" t="s">
        <v>254</v>
      </c>
      <c r="F233" s="103">
        <v>10</v>
      </c>
      <c r="G233" s="103">
        <v>4</v>
      </c>
      <c r="H233" s="98">
        <v>12269.2</v>
      </c>
      <c r="I233" s="98">
        <v>10137.1</v>
      </c>
      <c r="J233" s="98">
        <v>8202.5</v>
      </c>
      <c r="K233" s="36">
        <v>326</v>
      </c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</row>
    <row r="234" spans="1:25" s="26" customFormat="1" ht="15.75" x14ac:dyDescent="0.2">
      <c r="A234" s="103">
        <f t="shared" si="42"/>
        <v>66</v>
      </c>
      <c r="B234" s="35" t="s">
        <v>317</v>
      </c>
      <c r="C234" s="103">
        <v>1994</v>
      </c>
      <c r="D234" s="103" t="s">
        <v>135</v>
      </c>
      <c r="E234" s="103" t="s">
        <v>254</v>
      </c>
      <c r="F234" s="103">
        <v>9</v>
      </c>
      <c r="G234" s="103">
        <v>2</v>
      </c>
      <c r="H234" s="98">
        <v>5879.5</v>
      </c>
      <c r="I234" s="98">
        <v>4869.8</v>
      </c>
      <c r="J234" s="98">
        <v>4306.1000000000004</v>
      </c>
      <c r="K234" s="36">
        <v>200</v>
      </c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</row>
    <row r="235" spans="1:25" s="26" customFormat="1" ht="15.75" x14ac:dyDescent="0.2">
      <c r="A235" s="103">
        <f t="shared" si="42"/>
        <v>67</v>
      </c>
      <c r="B235" s="35" t="s">
        <v>318</v>
      </c>
      <c r="C235" s="103">
        <v>1988</v>
      </c>
      <c r="D235" s="103" t="s">
        <v>135</v>
      </c>
      <c r="E235" s="103" t="s">
        <v>292</v>
      </c>
      <c r="F235" s="103">
        <v>9</v>
      </c>
      <c r="G235" s="103">
        <v>2</v>
      </c>
      <c r="H235" s="98">
        <v>4480.1000000000004</v>
      </c>
      <c r="I235" s="98">
        <v>3603</v>
      </c>
      <c r="J235" s="98">
        <v>3506.3</v>
      </c>
      <c r="K235" s="36">
        <v>128</v>
      </c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</row>
    <row r="236" spans="1:25" s="26" customFormat="1" ht="15.75" x14ac:dyDescent="0.2">
      <c r="A236" s="103">
        <f t="shared" si="42"/>
        <v>68</v>
      </c>
      <c r="B236" s="35" t="s">
        <v>319</v>
      </c>
      <c r="C236" s="103">
        <v>1972</v>
      </c>
      <c r="D236" s="103" t="s">
        <v>135</v>
      </c>
      <c r="E236" s="103" t="s">
        <v>254</v>
      </c>
      <c r="F236" s="103">
        <v>3</v>
      </c>
      <c r="G236" s="103">
        <v>3</v>
      </c>
      <c r="H236" s="98">
        <v>1328.8</v>
      </c>
      <c r="I236" s="98">
        <v>1328.8</v>
      </c>
      <c r="J236" s="98">
        <v>1270.4000000000001</v>
      </c>
      <c r="K236" s="36">
        <v>74</v>
      </c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</row>
    <row r="237" spans="1:25" s="26" customFormat="1" ht="15.75" x14ac:dyDescent="0.2">
      <c r="A237" s="103">
        <f t="shared" si="42"/>
        <v>69</v>
      </c>
      <c r="B237" s="35" t="s">
        <v>320</v>
      </c>
      <c r="C237" s="103">
        <v>1985</v>
      </c>
      <c r="D237" s="103" t="s">
        <v>135</v>
      </c>
      <c r="E237" s="103" t="s">
        <v>321</v>
      </c>
      <c r="F237" s="103">
        <v>2</v>
      </c>
      <c r="G237" s="103">
        <v>2</v>
      </c>
      <c r="H237" s="98">
        <v>255.8</v>
      </c>
      <c r="I237" s="98">
        <v>255.8</v>
      </c>
      <c r="J237" s="98">
        <v>192.9</v>
      </c>
      <c r="K237" s="36">
        <v>11</v>
      </c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</row>
    <row r="238" spans="1:25" s="26" customFormat="1" ht="15.75" x14ac:dyDescent="0.2">
      <c r="A238" s="103">
        <f t="shared" si="42"/>
        <v>70</v>
      </c>
      <c r="B238" s="246" t="s">
        <v>468</v>
      </c>
      <c r="C238" s="103">
        <v>1975</v>
      </c>
      <c r="D238" s="103" t="s">
        <v>135</v>
      </c>
      <c r="E238" s="103" t="s">
        <v>254</v>
      </c>
      <c r="F238" s="103">
        <v>5</v>
      </c>
      <c r="G238" s="103">
        <v>6</v>
      </c>
      <c r="H238" s="98">
        <v>5128.7</v>
      </c>
      <c r="I238" s="98">
        <v>4510.2</v>
      </c>
      <c r="J238" s="98">
        <v>834.2</v>
      </c>
      <c r="K238" s="36">
        <v>213</v>
      </c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</row>
    <row r="239" spans="1:25" s="26" customFormat="1" ht="15.75" x14ac:dyDescent="0.2">
      <c r="A239" s="103">
        <f t="shared" si="42"/>
        <v>71</v>
      </c>
      <c r="B239" s="246" t="s">
        <v>469</v>
      </c>
      <c r="C239" s="103">
        <v>1977</v>
      </c>
      <c r="D239" s="103" t="s">
        <v>135</v>
      </c>
      <c r="E239" s="103" t="s">
        <v>470</v>
      </c>
      <c r="F239" s="103">
        <v>2</v>
      </c>
      <c r="G239" s="103">
        <v>2</v>
      </c>
      <c r="H239" s="98">
        <v>511.6</v>
      </c>
      <c r="I239" s="98">
        <v>472.4</v>
      </c>
      <c r="J239" s="98">
        <v>185.4</v>
      </c>
      <c r="K239" s="36">
        <v>17</v>
      </c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</row>
    <row r="240" spans="1:25" s="26" customFormat="1" ht="31.15" customHeight="1" x14ac:dyDescent="0.2">
      <c r="A240" s="267" t="s">
        <v>337</v>
      </c>
      <c r="B240" s="268"/>
      <c r="C240" s="32" t="s">
        <v>25</v>
      </c>
      <c r="D240" s="32" t="s">
        <v>25</v>
      </c>
      <c r="E240" s="32" t="s">
        <v>25</v>
      </c>
      <c r="F240" s="32" t="s">
        <v>25</v>
      </c>
      <c r="G240" s="32" t="s">
        <v>25</v>
      </c>
      <c r="H240" s="102">
        <f>SUM(H241:H241)</f>
        <v>786.8</v>
      </c>
      <c r="I240" s="102">
        <f>SUM(I241:I241)</f>
        <v>503.7</v>
      </c>
      <c r="J240" s="102">
        <f t="shared" ref="J240:K240" si="43">SUM(J241:J241)</f>
        <v>503.7</v>
      </c>
      <c r="K240" s="33">
        <f t="shared" si="43"/>
        <v>23</v>
      </c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</row>
    <row r="241" spans="1:25" s="26" customFormat="1" ht="15.75" x14ac:dyDescent="0.2">
      <c r="A241" s="251">
        <v>72</v>
      </c>
      <c r="B241" s="35" t="s">
        <v>341</v>
      </c>
      <c r="C241" s="103">
        <v>1974</v>
      </c>
      <c r="D241" s="103" t="s">
        <v>68</v>
      </c>
      <c r="E241" s="103" t="s">
        <v>205</v>
      </c>
      <c r="F241" s="103">
        <v>2</v>
      </c>
      <c r="G241" s="103">
        <v>3</v>
      </c>
      <c r="H241" s="98">
        <v>786.8</v>
      </c>
      <c r="I241" s="98">
        <v>503.7</v>
      </c>
      <c r="J241" s="98">
        <v>503.7</v>
      </c>
      <c r="K241" s="36">
        <v>23</v>
      </c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</row>
    <row r="242" spans="1:25" s="26" customFormat="1" ht="31.15" customHeight="1" x14ac:dyDescent="0.2">
      <c r="A242" s="267" t="s">
        <v>357</v>
      </c>
      <c r="B242" s="268"/>
      <c r="C242" s="32" t="s">
        <v>25</v>
      </c>
      <c r="D242" s="32" t="s">
        <v>25</v>
      </c>
      <c r="E242" s="32" t="s">
        <v>25</v>
      </c>
      <c r="F242" s="32" t="s">
        <v>25</v>
      </c>
      <c r="G242" s="32" t="s">
        <v>25</v>
      </c>
      <c r="H242" s="102">
        <f>SUM(H243:H249)</f>
        <v>39528.79</v>
      </c>
      <c r="I242" s="102">
        <f>SUM(I243:I249)</f>
        <v>34357.910000000003</v>
      </c>
      <c r="J242" s="102">
        <f>SUM(J243:J249)</f>
        <v>32690.449999999997</v>
      </c>
      <c r="K242" s="33">
        <f>SUM(K243:K249)</f>
        <v>1762</v>
      </c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</row>
    <row r="243" spans="1:25" s="26" customFormat="1" ht="15.75" x14ac:dyDescent="0.2">
      <c r="A243" s="251">
        <v>73</v>
      </c>
      <c r="B243" s="35" t="s">
        <v>351</v>
      </c>
      <c r="C243" s="103">
        <v>1976</v>
      </c>
      <c r="D243" s="103" t="s">
        <v>135</v>
      </c>
      <c r="E243" s="103" t="s">
        <v>347</v>
      </c>
      <c r="F243" s="103">
        <v>5</v>
      </c>
      <c r="G243" s="103">
        <v>8</v>
      </c>
      <c r="H243" s="98">
        <v>5364.03</v>
      </c>
      <c r="I243" s="98">
        <v>5035.38</v>
      </c>
      <c r="J243" s="98">
        <v>4725.38</v>
      </c>
      <c r="K243" s="36">
        <v>310</v>
      </c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</row>
    <row r="244" spans="1:25" s="26" customFormat="1" ht="15.75" x14ac:dyDescent="0.2">
      <c r="A244" s="101">
        <f>A243+1</f>
        <v>74</v>
      </c>
      <c r="B244" s="35" t="s">
        <v>352</v>
      </c>
      <c r="C244" s="103">
        <v>1975</v>
      </c>
      <c r="D244" s="103" t="s">
        <v>135</v>
      </c>
      <c r="E244" s="103" t="s">
        <v>347</v>
      </c>
      <c r="F244" s="103">
        <v>5</v>
      </c>
      <c r="G244" s="103">
        <v>6</v>
      </c>
      <c r="H244" s="98">
        <v>6440</v>
      </c>
      <c r="I244" s="98">
        <v>3773.3</v>
      </c>
      <c r="J244" s="98">
        <v>3643</v>
      </c>
      <c r="K244" s="36">
        <v>184</v>
      </c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</row>
    <row r="245" spans="1:25" s="26" customFormat="1" ht="15.75" x14ac:dyDescent="0.2">
      <c r="A245" s="101">
        <f t="shared" ref="A245:A249" si="44">A244+1</f>
        <v>75</v>
      </c>
      <c r="B245" s="35" t="s">
        <v>353</v>
      </c>
      <c r="C245" s="103">
        <v>1976</v>
      </c>
      <c r="D245" s="103" t="s">
        <v>135</v>
      </c>
      <c r="E245" s="103" t="s">
        <v>347</v>
      </c>
      <c r="F245" s="103">
        <v>5</v>
      </c>
      <c r="G245" s="103">
        <v>6</v>
      </c>
      <c r="H245" s="98">
        <v>3973.5</v>
      </c>
      <c r="I245" s="98">
        <v>3804.5</v>
      </c>
      <c r="J245" s="98">
        <v>3579.4</v>
      </c>
      <c r="K245" s="36">
        <v>193</v>
      </c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</row>
    <row r="246" spans="1:25" s="26" customFormat="1" ht="15.75" x14ac:dyDescent="0.2">
      <c r="A246" s="101">
        <f t="shared" si="44"/>
        <v>76</v>
      </c>
      <c r="B246" s="35" t="s">
        <v>354</v>
      </c>
      <c r="C246" s="103">
        <v>1975</v>
      </c>
      <c r="D246" s="103" t="s">
        <v>349</v>
      </c>
      <c r="E246" s="103" t="s">
        <v>347</v>
      </c>
      <c r="F246" s="103">
        <v>5</v>
      </c>
      <c r="G246" s="103">
        <v>8</v>
      </c>
      <c r="H246" s="98">
        <v>5285.76</v>
      </c>
      <c r="I246" s="98">
        <v>4514.93</v>
      </c>
      <c r="J246" s="98">
        <v>4427.57</v>
      </c>
      <c r="K246" s="36">
        <v>236</v>
      </c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</row>
    <row r="247" spans="1:25" s="26" customFormat="1" ht="15.75" x14ac:dyDescent="0.2">
      <c r="A247" s="101">
        <f t="shared" si="44"/>
        <v>77</v>
      </c>
      <c r="B247" s="35" t="s">
        <v>346</v>
      </c>
      <c r="C247" s="103">
        <v>1975</v>
      </c>
      <c r="D247" s="103" t="s">
        <v>135</v>
      </c>
      <c r="E247" s="103" t="s">
        <v>347</v>
      </c>
      <c r="F247" s="103">
        <v>5</v>
      </c>
      <c r="G247" s="103">
        <v>8</v>
      </c>
      <c r="H247" s="98">
        <v>5229</v>
      </c>
      <c r="I247" s="98">
        <v>4591</v>
      </c>
      <c r="J247" s="98">
        <v>4343</v>
      </c>
      <c r="K247" s="36">
        <v>248</v>
      </c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</row>
    <row r="248" spans="1:25" s="26" customFormat="1" ht="15.75" x14ac:dyDescent="0.2">
      <c r="A248" s="101">
        <f t="shared" si="44"/>
        <v>78</v>
      </c>
      <c r="B248" s="35" t="s">
        <v>355</v>
      </c>
      <c r="C248" s="103">
        <v>1976</v>
      </c>
      <c r="D248" s="103" t="s">
        <v>135</v>
      </c>
      <c r="E248" s="103" t="s">
        <v>347</v>
      </c>
      <c r="F248" s="103">
        <v>5</v>
      </c>
      <c r="G248" s="103">
        <v>8</v>
      </c>
      <c r="H248" s="98">
        <v>5345.9</v>
      </c>
      <c r="I248" s="98">
        <v>4838.5</v>
      </c>
      <c r="J248" s="98">
        <v>4237.5</v>
      </c>
      <c r="K248" s="36">
        <v>266</v>
      </c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</row>
    <row r="249" spans="1:25" s="26" customFormat="1" ht="15.75" x14ac:dyDescent="0.2">
      <c r="A249" s="101">
        <f t="shared" si="44"/>
        <v>79</v>
      </c>
      <c r="B249" s="35" t="s">
        <v>356</v>
      </c>
      <c r="C249" s="103">
        <v>1987</v>
      </c>
      <c r="D249" s="103" t="s">
        <v>68</v>
      </c>
      <c r="E249" s="103" t="s">
        <v>347</v>
      </c>
      <c r="F249" s="103">
        <v>9</v>
      </c>
      <c r="G249" s="103">
        <v>4</v>
      </c>
      <c r="H249" s="98">
        <v>7890.6</v>
      </c>
      <c r="I249" s="98">
        <v>7800.3</v>
      </c>
      <c r="J249" s="98">
        <v>7734.6</v>
      </c>
      <c r="K249" s="36">
        <v>325</v>
      </c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</row>
    <row r="250" spans="1:25" s="26" customFormat="1" ht="31.9" customHeight="1" x14ac:dyDescent="0.2">
      <c r="A250" s="267" t="s">
        <v>373</v>
      </c>
      <c r="B250" s="268"/>
      <c r="C250" s="32" t="s">
        <v>25</v>
      </c>
      <c r="D250" s="32" t="s">
        <v>25</v>
      </c>
      <c r="E250" s="32" t="s">
        <v>25</v>
      </c>
      <c r="F250" s="32" t="s">
        <v>25</v>
      </c>
      <c r="G250" s="32" t="s">
        <v>25</v>
      </c>
      <c r="H250" s="102">
        <f>SUM(H251:H260)</f>
        <v>32708.5</v>
      </c>
      <c r="I250" s="102">
        <f>SUM(I251:I260)</f>
        <v>30115.7</v>
      </c>
      <c r="J250" s="102">
        <f>SUM(J251:J260)</f>
        <v>25311.399999999998</v>
      </c>
      <c r="K250" s="33">
        <f>SUM(K251:K260)</f>
        <v>1046</v>
      </c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</row>
    <row r="251" spans="1:25" s="26" customFormat="1" ht="19.149999999999999" customHeight="1" x14ac:dyDescent="0.2">
      <c r="A251" s="251">
        <v>80</v>
      </c>
      <c r="B251" s="35" t="s">
        <v>374</v>
      </c>
      <c r="C251" s="103">
        <v>1966</v>
      </c>
      <c r="D251" s="103" t="s">
        <v>68</v>
      </c>
      <c r="E251" s="103" t="s">
        <v>364</v>
      </c>
      <c r="F251" s="103">
        <v>5</v>
      </c>
      <c r="G251" s="103">
        <v>4</v>
      </c>
      <c r="H251" s="98">
        <v>4916.5</v>
      </c>
      <c r="I251" s="98">
        <v>4653.7</v>
      </c>
      <c r="J251" s="98">
        <v>4016.6</v>
      </c>
      <c r="K251" s="36">
        <v>132</v>
      </c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</row>
    <row r="252" spans="1:25" s="26" customFormat="1" ht="16.899999999999999" customHeight="1" x14ac:dyDescent="0.2">
      <c r="A252" s="101">
        <f>A251+1</f>
        <v>81</v>
      </c>
      <c r="B252" s="35" t="s">
        <v>375</v>
      </c>
      <c r="C252" s="103">
        <v>1964</v>
      </c>
      <c r="D252" s="103" t="s">
        <v>68</v>
      </c>
      <c r="E252" s="103" t="s">
        <v>364</v>
      </c>
      <c r="F252" s="103">
        <v>4</v>
      </c>
      <c r="G252" s="103">
        <v>3</v>
      </c>
      <c r="H252" s="98">
        <v>2733.2</v>
      </c>
      <c r="I252" s="98">
        <v>2139.1999999999998</v>
      </c>
      <c r="J252" s="98">
        <v>1123.5999999999999</v>
      </c>
      <c r="K252" s="36">
        <v>59</v>
      </c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</row>
    <row r="253" spans="1:25" s="26" customFormat="1" ht="15.75" x14ac:dyDescent="0.2">
      <c r="A253" s="101">
        <f t="shared" ref="A253:A260" si="45">A252+1</f>
        <v>82</v>
      </c>
      <c r="B253" s="35" t="s">
        <v>376</v>
      </c>
      <c r="C253" s="103">
        <v>1954</v>
      </c>
      <c r="D253" s="103" t="s">
        <v>68</v>
      </c>
      <c r="E253" s="103" t="s">
        <v>371</v>
      </c>
      <c r="F253" s="103">
        <v>3</v>
      </c>
      <c r="G253" s="103">
        <v>5</v>
      </c>
      <c r="H253" s="98">
        <v>3205.7</v>
      </c>
      <c r="I253" s="98">
        <v>2873.5</v>
      </c>
      <c r="J253" s="98">
        <v>2602</v>
      </c>
      <c r="K253" s="36">
        <v>93</v>
      </c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</row>
    <row r="254" spans="1:25" s="26" customFormat="1" ht="16.899999999999999" customHeight="1" x14ac:dyDescent="0.2">
      <c r="A254" s="101">
        <f t="shared" si="45"/>
        <v>83</v>
      </c>
      <c r="B254" s="35" t="s">
        <v>377</v>
      </c>
      <c r="C254" s="103">
        <v>1963</v>
      </c>
      <c r="D254" s="103" t="s">
        <v>68</v>
      </c>
      <c r="E254" s="103" t="s">
        <v>364</v>
      </c>
      <c r="F254" s="103">
        <v>5</v>
      </c>
      <c r="G254" s="103">
        <v>4</v>
      </c>
      <c r="H254" s="98">
        <v>3921.2</v>
      </c>
      <c r="I254" s="98">
        <v>3613.2</v>
      </c>
      <c r="J254" s="98">
        <v>3332.1</v>
      </c>
      <c r="K254" s="36">
        <v>150</v>
      </c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</row>
    <row r="255" spans="1:25" s="26" customFormat="1" ht="15.75" x14ac:dyDescent="0.2">
      <c r="A255" s="101">
        <f t="shared" si="45"/>
        <v>84</v>
      </c>
      <c r="B255" s="35" t="s">
        <v>378</v>
      </c>
      <c r="C255" s="103">
        <v>1964</v>
      </c>
      <c r="D255" s="103" t="s">
        <v>68</v>
      </c>
      <c r="E255" s="103" t="s">
        <v>371</v>
      </c>
      <c r="F255" s="103">
        <v>4</v>
      </c>
      <c r="G255" s="103">
        <v>3</v>
      </c>
      <c r="H255" s="98">
        <v>2147.4</v>
      </c>
      <c r="I255" s="98">
        <v>2002.5</v>
      </c>
      <c r="J255" s="98">
        <v>1223.4000000000001</v>
      </c>
      <c r="K255" s="36">
        <v>82</v>
      </c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</row>
    <row r="256" spans="1:25" s="26" customFormat="1" ht="15.75" x14ac:dyDescent="0.2">
      <c r="A256" s="101">
        <f t="shared" si="45"/>
        <v>85</v>
      </c>
      <c r="B256" s="35" t="s">
        <v>379</v>
      </c>
      <c r="C256" s="103">
        <v>1961</v>
      </c>
      <c r="D256" s="103" t="s">
        <v>68</v>
      </c>
      <c r="E256" s="103" t="s">
        <v>371</v>
      </c>
      <c r="F256" s="103">
        <v>4</v>
      </c>
      <c r="G256" s="103">
        <v>3</v>
      </c>
      <c r="H256" s="98">
        <v>2185.4</v>
      </c>
      <c r="I256" s="98">
        <v>2034.2</v>
      </c>
      <c r="J256" s="98">
        <v>1632.8</v>
      </c>
      <c r="K256" s="36">
        <v>85</v>
      </c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</row>
    <row r="257" spans="1:25" s="26" customFormat="1" ht="15.75" x14ac:dyDescent="0.2">
      <c r="A257" s="101">
        <f t="shared" si="45"/>
        <v>86</v>
      </c>
      <c r="B257" s="35" t="s">
        <v>380</v>
      </c>
      <c r="C257" s="103">
        <v>1961</v>
      </c>
      <c r="D257" s="103" t="s">
        <v>68</v>
      </c>
      <c r="E257" s="103" t="s">
        <v>371</v>
      </c>
      <c r="F257" s="103">
        <v>4</v>
      </c>
      <c r="G257" s="103">
        <v>3</v>
      </c>
      <c r="H257" s="98">
        <v>2356.6</v>
      </c>
      <c r="I257" s="98">
        <v>2212.1999999999998</v>
      </c>
      <c r="J257" s="98">
        <v>1856.5</v>
      </c>
      <c r="K257" s="36">
        <v>72</v>
      </c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</row>
    <row r="258" spans="1:25" s="26" customFormat="1" ht="15.75" x14ac:dyDescent="0.2">
      <c r="A258" s="101">
        <f t="shared" si="45"/>
        <v>87</v>
      </c>
      <c r="B258" s="35" t="s">
        <v>381</v>
      </c>
      <c r="C258" s="103">
        <v>1964</v>
      </c>
      <c r="D258" s="103" t="s">
        <v>68</v>
      </c>
      <c r="E258" s="103" t="s">
        <v>371</v>
      </c>
      <c r="F258" s="103">
        <v>4</v>
      </c>
      <c r="G258" s="103">
        <v>3</v>
      </c>
      <c r="H258" s="98">
        <v>2872.5</v>
      </c>
      <c r="I258" s="98">
        <v>2759.1</v>
      </c>
      <c r="J258" s="98">
        <v>2454.4</v>
      </c>
      <c r="K258" s="36">
        <v>82</v>
      </c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</row>
    <row r="259" spans="1:25" s="26" customFormat="1" ht="31.5" x14ac:dyDescent="0.2">
      <c r="A259" s="101">
        <f t="shared" si="45"/>
        <v>88</v>
      </c>
      <c r="B259" s="35" t="s">
        <v>382</v>
      </c>
      <c r="C259" s="103">
        <v>1994</v>
      </c>
      <c r="D259" s="103" t="s">
        <v>68</v>
      </c>
      <c r="E259" s="103" t="s">
        <v>364</v>
      </c>
      <c r="F259" s="103">
        <v>9</v>
      </c>
      <c r="G259" s="103">
        <v>2</v>
      </c>
      <c r="H259" s="98">
        <v>5562.6</v>
      </c>
      <c r="I259" s="98">
        <v>5245.7</v>
      </c>
      <c r="J259" s="98">
        <v>4769.2</v>
      </c>
      <c r="K259" s="36">
        <v>175</v>
      </c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</row>
    <row r="260" spans="1:25" s="26" customFormat="1" ht="31.5" x14ac:dyDescent="0.2">
      <c r="A260" s="101">
        <f t="shared" si="45"/>
        <v>89</v>
      </c>
      <c r="B260" s="35" t="s">
        <v>383</v>
      </c>
      <c r="C260" s="103">
        <v>1963</v>
      </c>
      <c r="D260" s="103" t="s">
        <v>68</v>
      </c>
      <c r="E260" s="103" t="s">
        <v>364</v>
      </c>
      <c r="F260" s="103">
        <v>5</v>
      </c>
      <c r="G260" s="103">
        <v>3</v>
      </c>
      <c r="H260" s="98">
        <v>2807.4</v>
      </c>
      <c r="I260" s="98">
        <v>2582.4</v>
      </c>
      <c r="J260" s="98">
        <v>2300.8000000000002</v>
      </c>
      <c r="K260" s="36">
        <v>116</v>
      </c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</row>
    <row r="261" spans="1:25" s="26" customFormat="1" ht="33" customHeight="1" x14ac:dyDescent="0.2">
      <c r="A261" s="267" t="s">
        <v>394</v>
      </c>
      <c r="B261" s="268"/>
      <c r="C261" s="32" t="s">
        <v>25</v>
      </c>
      <c r="D261" s="32" t="s">
        <v>25</v>
      </c>
      <c r="E261" s="32" t="s">
        <v>25</v>
      </c>
      <c r="F261" s="32" t="s">
        <v>25</v>
      </c>
      <c r="G261" s="32" t="s">
        <v>25</v>
      </c>
      <c r="H261" s="102">
        <f>SUM(H262:H270)</f>
        <v>6558.9000000000005</v>
      </c>
      <c r="I261" s="102">
        <f t="shared" ref="I261:K261" si="46">SUM(I262:I270)</f>
        <v>5833.9000000000005</v>
      </c>
      <c r="J261" s="102">
        <f t="shared" si="46"/>
        <v>2099.2000000000003</v>
      </c>
      <c r="K261" s="33">
        <f t="shared" si="46"/>
        <v>238</v>
      </c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</row>
    <row r="262" spans="1:25" s="26" customFormat="1" ht="16.899999999999999" customHeight="1" x14ac:dyDescent="0.2">
      <c r="A262" s="101">
        <f>A260+1</f>
        <v>90</v>
      </c>
      <c r="B262" s="35" t="s">
        <v>399</v>
      </c>
      <c r="C262" s="103">
        <v>1960</v>
      </c>
      <c r="D262" s="103" t="s">
        <v>68</v>
      </c>
      <c r="E262" s="103" t="s">
        <v>55</v>
      </c>
      <c r="F262" s="103">
        <v>2</v>
      </c>
      <c r="G262" s="103">
        <v>1</v>
      </c>
      <c r="H262" s="98">
        <v>448.7</v>
      </c>
      <c r="I262" s="98">
        <v>412.7</v>
      </c>
      <c r="J262" s="98">
        <v>158.5</v>
      </c>
      <c r="K262" s="36">
        <v>17</v>
      </c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</row>
    <row r="263" spans="1:25" s="26" customFormat="1" ht="16.899999999999999" customHeight="1" x14ac:dyDescent="0.2">
      <c r="A263" s="101">
        <f>A262+1</f>
        <v>91</v>
      </c>
      <c r="B263" s="35" t="s">
        <v>400</v>
      </c>
      <c r="C263" s="103">
        <v>1993</v>
      </c>
      <c r="D263" s="103" t="s">
        <v>68</v>
      </c>
      <c r="E263" s="103" t="s">
        <v>226</v>
      </c>
      <c r="F263" s="103">
        <v>3</v>
      </c>
      <c r="G263" s="103">
        <v>12</v>
      </c>
      <c r="H263" s="98">
        <v>877.4</v>
      </c>
      <c r="I263" s="98">
        <v>726.2</v>
      </c>
      <c r="J263" s="98">
        <v>24</v>
      </c>
      <c r="K263" s="36">
        <v>25</v>
      </c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</row>
    <row r="264" spans="1:25" s="26" customFormat="1" ht="16.899999999999999" customHeight="1" x14ac:dyDescent="0.2">
      <c r="A264" s="101">
        <f t="shared" ref="A264:A270" si="47">A263+1</f>
        <v>92</v>
      </c>
      <c r="B264" s="35" t="s">
        <v>401</v>
      </c>
      <c r="C264" s="103">
        <v>1971</v>
      </c>
      <c r="D264" s="103" t="s">
        <v>68</v>
      </c>
      <c r="E264" s="103" t="s">
        <v>226</v>
      </c>
      <c r="F264" s="103">
        <v>2</v>
      </c>
      <c r="G264" s="103">
        <v>3</v>
      </c>
      <c r="H264" s="98">
        <v>552.20000000000005</v>
      </c>
      <c r="I264" s="98">
        <v>486.4</v>
      </c>
      <c r="J264" s="98">
        <v>0</v>
      </c>
      <c r="K264" s="36">
        <v>16</v>
      </c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</row>
    <row r="265" spans="1:25" s="26" customFormat="1" ht="16.899999999999999" customHeight="1" x14ac:dyDescent="0.2">
      <c r="A265" s="101">
        <f t="shared" si="47"/>
        <v>93</v>
      </c>
      <c r="B265" s="35" t="s">
        <v>402</v>
      </c>
      <c r="C265" s="103">
        <v>1999</v>
      </c>
      <c r="D265" s="103" t="s">
        <v>68</v>
      </c>
      <c r="E265" s="103" t="s">
        <v>55</v>
      </c>
      <c r="F265" s="103">
        <v>2</v>
      </c>
      <c r="G265" s="103">
        <v>4</v>
      </c>
      <c r="H265" s="98">
        <v>1589.1</v>
      </c>
      <c r="I265" s="98">
        <v>1438.1</v>
      </c>
      <c r="J265" s="98">
        <v>420.4</v>
      </c>
      <c r="K265" s="36">
        <v>55</v>
      </c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</row>
    <row r="266" spans="1:25" s="26" customFormat="1" ht="16.899999999999999" customHeight="1" x14ac:dyDescent="0.2">
      <c r="A266" s="101">
        <f t="shared" si="47"/>
        <v>94</v>
      </c>
      <c r="B266" s="35" t="s">
        <v>403</v>
      </c>
      <c r="C266" s="103">
        <v>1985</v>
      </c>
      <c r="D266" s="103" t="s">
        <v>68</v>
      </c>
      <c r="E266" s="103" t="s">
        <v>404</v>
      </c>
      <c r="F266" s="103">
        <v>2</v>
      </c>
      <c r="G266" s="103">
        <v>3</v>
      </c>
      <c r="H266" s="98">
        <v>949.6</v>
      </c>
      <c r="I266" s="98">
        <v>859.7</v>
      </c>
      <c r="J266" s="98">
        <v>859.7</v>
      </c>
      <c r="K266" s="36">
        <v>32</v>
      </c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</row>
    <row r="267" spans="1:25" s="26" customFormat="1" ht="16.899999999999999" customHeight="1" x14ac:dyDescent="0.2">
      <c r="A267" s="101">
        <f t="shared" si="47"/>
        <v>95</v>
      </c>
      <c r="B267" s="35" t="s">
        <v>405</v>
      </c>
      <c r="C267" s="103" t="s">
        <v>396</v>
      </c>
      <c r="D267" s="103" t="s">
        <v>68</v>
      </c>
      <c r="E267" s="103" t="s">
        <v>226</v>
      </c>
      <c r="F267" s="103">
        <v>2</v>
      </c>
      <c r="G267" s="103">
        <v>3</v>
      </c>
      <c r="H267" s="98">
        <v>596.70000000000005</v>
      </c>
      <c r="I267" s="98">
        <v>525.4</v>
      </c>
      <c r="J267" s="98">
        <v>178.4</v>
      </c>
      <c r="K267" s="36">
        <v>24</v>
      </c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</row>
    <row r="268" spans="1:25" s="26" customFormat="1" ht="16.899999999999999" customHeight="1" x14ac:dyDescent="0.2">
      <c r="A268" s="101">
        <f t="shared" si="47"/>
        <v>96</v>
      </c>
      <c r="B268" s="35" t="s">
        <v>406</v>
      </c>
      <c r="C268" s="103" t="s">
        <v>407</v>
      </c>
      <c r="D268" s="103" t="s">
        <v>68</v>
      </c>
      <c r="E268" s="103" t="s">
        <v>226</v>
      </c>
      <c r="F268" s="103">
        <v>2</v>
      </c>
      <c r="G268" s="103">
        <v>1</v>
      </c>
      <c r="H268" s="98">
        <v>357.1</v>
      </c>
      <c r="I268" s="98">
        <v>327.10000000000002</v>
      </c>
      <c r="J268" s="98">
        <v>124.9</v>
      </c>
      <c r="K268" s="36">
        <v>21</v>
      </c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</row>
    <row r="269" spans="1:25" s="26" customFormat="1" ht="16.899999999999999" customHeight="1" x14ac:dyDescent="0.2">
      <c r="A269" s="101">
        <f t="shared" si="47"/>
        <v>97</v>
      </c>
      <c r="B269" s="35" t="s">
        <v>408</v>
      </c>
      <c r="C269" s="103" t="s">
        <v>409</v>
      </c>
      <c r="D269" s="103" t="s">
        <v>68</v>
      </c>
      <c r="E269" s="103" t="s">
        <v>226</v>
      </c>
      <c r="F269" s="103">
        <v>2</v>
      </c>
      <c r="G269" s="103">
        <v>3</v>
      </c>
      <c r="H269" s="98">
        <v>584.79999999999995</v>
      </c>
      <c r="I269" s="98">
        <v>515.5</v>
      </c>
      <c r="J269" s="98">
        <v>224.7</v>
      </c>
      <c r="K269" s="36">
        <v>19</v>
      </c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</row>
    <row r="270" spans="1:25" s="26" customFormat="1" ht="16.899999999999999" customHeight="1" x14ac:dyDescent="0.2">
      <c r="A270" s="251">
        <f t="shared" si="47"/>
        <v>98</v>
      </c>
      <c r="B270" s="35" t="s">
        <v>410</v>
      </c>
      <c r="C270" s="103" t="s">
        <v>398</v>
      </c>
      <c r="D270" s="103" t="s">
        <v>68</v>
      </c>
      <c r="E270" s="103" t="s">
        <v>226</v>
      </c>
      <c r="F270" s="103">
        <v>2</v>
      </c>
      <c r="G270" s="103">
        <v>3</v>
      </c>
      <c r="H270" s="98">
        <v>603.29999999999995</v>
      </c>
      <c r="I270" s="98">
        <v>542.79999999999995</v>
      </c>
      <c r="J270" s="98">
        <v>108.6</v>
      </c>
      <c r="K270" s="36">
        <v>29</v>
      </c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</row>
    <row r="271" spans="1:25" s="26" customFormat="1" ht="39.75" customHeight="1" x14ac:dyDescent="0.2">
      <c r="A271" s="271" t="s">
        <v>109</v>
      </c>
      <c r="B271" s="272"/>
      <c r="C271" s="272"/>
      <c r="D271" s="272"/>
      <c r="E271" s="272"/>
      <c r="F271" s="272"/>
      <c r="G271" s="272"/>
      <c r="H271" s="272"/>
      <c r="I271" s="272"/>
      <c r="J271" s="272"/>
      <c r="K271" s="273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</row>
    <row r="272" spans="1:25" s="26" customFormat="1" ht="15.75" customHeight="1" x14ac:dyDescent="0.2">
      <c r="A272" s="267" t="s">
        <v>24</v>
      </c>
      <c r="B272" s="268"/>
      <c r="C272" s="32" t="s">
        <v>25</v>
      </c>
      <c r="D272" s="32" t="s">
        <v>25</v>
      </c>
      <c r="E272" s="32" t="s">
        <v>25</v>
      </c>
      <c r="F272" s="32" t="s">
        <v>25</v>
      </c>
      <c r="G272" s="32" t="s">
        <v>25</v>
      </c>
      <c r="H272" s="102">
        <f>H273+H277+H280+H291+H310+H313+H317+H319+H321+H323+H327+H334+H336+H341+H347+H360+H362+H368+H378</f>
        <v>361051.78999999992</v>
      </c>
      <c r="I272" s="102">
        <f>I273+I277+I280+I291+I310+I313+I317+I319+I321+I323+I327+I334+I336+I341+I347+I360+I362+I368+I378</f>
        <v>305869.19</v>
      </c>
      <c r="J272" s="102">
        <f>J273+J277+J280+J291+J310+J313+J317+J319+J321+J323+J327+J334+J336+J341+J347+J360+J362+J368+J378</f>
        <v>278308.27</v>
      </c>
      <c r="K272" s="33">
        <f>K273+K277+K280+K291+K310+K313+K317+K319+K321+K323+K327+K334+K336+K341+K347+K360+K362+K368+K378</f>
        <v>13218</v>
      </c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</row>
    <row r="273" spans="1:25" s="26" customFormat="1" ht="28.5" customHeight="1" x14ac:dyDescent="0.2">
      <c r="A273" s="267" t="s">
        <v>9</v>
      </c>
      <c r="B273" s="268"/>
      <c r="C273" s="32" t="s">
        <v>25</v>
      </c>
      <c r="D273" s="32" t="s">
        <v>25</v>
      </c>
      <c r="E273" s="32" t="s">
        <v>25</v>
      </c>
      <c r="F273" s="32" t="s">
        <v>25</v>
      </c>
      <c r="G273" s="32" t="s">
        <v>25</v>
      </c>
      <c r="H273" s="102">
        <f t="shared" ref="H273:K273" si="48">SUM(H274:H276)</f>
        <v>14409.6</v>
      </c>
      <c r="I273" s="102">
        <f t="shared" si="48"/>
        <v>11250.1</v>
      </c>
      <c r="J273" s="102">
        <f t="shared" si="48"/>
        <v>8543.5</v>
      </c>
      <c r="K273" s="33">
        <f t="shared" si="48"/>
        <v>476</v>
      </c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</row>
    <row r="274" spans="1:25" s="26" customFormat="1" ht="15.75" x14ac:dyDescent="0.2">
      <c r="A274" s="39">
        <v>1</v>
      </c>
      <c r="B274" s="85" t="s">
        <v>110</v>
      </c>
      <c r="C274" s="103">
        <v>1995</v>
      </c>
      <c r="D274" s="103" t="s">
        <v>99</v>
      </c>
      <c r="E274" s="103" t="s">
        <v>55</v>
      </c>
      <c r="F274" s="103">
        <v>5</v>
      </c>
      <c r="G274" s="103">
        <v>2</v>
      </c>
      <c r="H274" s="98">
        <v>5487.9</v>
      </c>
      <c r="I274" s="98">
        <v>3851.7</v>
      </c>
      <c r="J274" s="98">
        <v>3081.4</v>
      </c>
      <c r="K274" s="36">
        <v>163</v>
      </c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</row>
    <row r="275" spans="1:25" s="26" customFormat="1" ht="15.75" x14ac:dyDescent="0.2">
      <c r="A275" s="39">
        <v>2</v>
      </c>
      <c r="B275" s="85" t="s">
        <v>108</v>
      </c>
      <c r="C275" s="103">
        <v>1995</v>
      </c>
      <c r="D275" s="103" t="s">
        <v>99</v>
      </c>
      <c r="E275" s="103" t="s">
        <v>55</v>
      </c>
      <c r="F275" s="103">
        <v>9</v>
      </c>
      <c r="G275" s="103">
        <v>2</v>
      </c>
      <c r="H275" s="98">
        <v>4566.1000000000004</v>
      </c>
      <c r="I275" s="98">
        <v>4005.5</v>
      </c>
      <c r="J275" s="98">
        <v>2795.3</v>
      </c>
      <c r="K275" s="36">
        <v>166</v>
      </c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</row>
    <row r="276" spans="1:25" s="26" customFormat="1" ht="15.75" x14ac:dyDescent="0.2">
      <c r="A276" s="39">
        <v>3</v>
      </c>
      <c r="B276" s="85" t="s">
        <v>111</v>
      </c>
      <c r="C276" s="103">
        <v>1977</v>
      </c>
      <c r="D276" s="103" t="s">
        <v>99</v>
      </c>
      <c r="E276" s="103" t="s">
        <v>55</v>
      </c>
      <c r="F276" s="103">
        <v>5</v>
      </c>
      <c r="G276" s="103">
        <v>4</v>
      </c>
      <c r="H276" s="98">
        <v>4355.6000000000004</v>
      </c>
      <c r="I276" s="98">
        <v>3392.9</v>
      </c>
      <c r="J276" s="98">
        <v>2666.8</v>
      </c>
      <c r="K276" s="36">
        <v>147</v>
      </c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</row>
    <row r="277" spans="1:25" ht="32.450000000000003" customHeight="1" x14ac:dyDescent="0.2">
      <c r="A277" s="267" t="s">
        <v>82</v>
      </c>
      <c r="B277" s="268"/>
      <c r="C277" s="32" t="s">
        <v>25</v>
      </c>
      <c r="D277" s="32" t="s">
        <v>25</v>
      </c>
      <c r="E277" s="32" t="s">
        <v>25</v>
      </c>
      <c r="F277" s="32" t="s">
        <v>25</v>
      </c>
      <c r="G277" s="32" t="s">
        <v>25</v>
      </c>
      <c r="H277" s="102">
        <f>SUM(H278:H279)</f>
        <v>14473</v>
      </c>
      <c r="I277" s="102">
        <f t="shared" ref="I277:K277" si="49">SUM(I278:I279)</f>
        <v>10344.099999999999</v>
      </c>
      <c r="J277" s="102">
        <f t="shared" si="49"/>
        <v>9578.9000000000015</v>
      </c>
      <c r="K277" s="33">
        <f t="shared" si="49"/>
        <v>420</v>
      </c>
    </row>
    <row r="278" spans="1:25" ht="15.75" x14ac:dyDescent="0.2">
      <c r="A278" s="103">
        <v>4</v>
      </c>
      <c r="B278" s="35" t="s">
        <v>125</v>
      </c>
      <c r="C278" s="103">
        <v>1972</v>
      </c>
      <c r="D278" s="103" t="s">
        <v>68</v>
      </c>
      <c r="E278" s="103" t="s">
        <v>127</v>
      </c>
      <c r="F278" s="103">
        <v>5</v>
      </c>
      <c r="G278" s="103">
        <v>4</v>
      </c>
      <c r="H278" s="98">
        <v>3609.7</v>
      </c>
      <c r="I278" s="98">
        <v>2615.1999999999998</v>
      </c>
      <c r="J278" s="98">
        <v>2268.8000000000002</v>
      </c>
      <c r="K278" s="36">
        <v>116</v>
      </c>
    </row>
    <row r="279" spans="1:25" ht="15.75" x14ac:dyDescent="0.2">
      <c r="A279" s="103">
        <v>5</v>
      </c>
      <c r="B279" s="35" t="s">
        <v>126</v>
      </c>
      <c r="C279" s="103">
        <v>1985</v>
      </c>
      <c r="D279" s="103" t="s">
        <v>68</v>
      </c>
      <c r="E279" s="103" t="s">
        <v>127</v>
      </c>
      <c r="F279" s="103">
        <v>5</v>
      </c>
      <c r="G279" s="103">
        <v>10</v>
      </c>
      <c r="H279" s="98">
        <v>10863.3</v>
      </c>
      <c r="I279" s="98">
        <v>7728.9</v>
      </c>
      <c r="J279" s="98">
        <v>7310.1</v>
      </c>
      <c r="K279" s="36">
        <v>304</v>
      </c>
    </row>
    <row r="280" spans="1:25" s="26" customFormat="1" ht="33" customHeight="1" x14ac:dyDescent="0.2">
      <c r="A280" s="267" t="s">
        <v>27</v>
      </c>
      <c r="B280" s="268"/>
      <c r="C280" s="32" t="s">
        <v>25</v>
      </c>
      <c r="D280" s="32" t="s">
        <v>25</v>
      </c>
      <c r="E280" s="32" t="s">
        <v>25</v>
      </c>
      <c r="F280" s="32" t="s">
        <v>25</v>
      </c>
      <c r="G280" s="32" t="s">
        <v>25</v>
      </c>
      <c r="H280" s="102">
        <f>SUM(H281:H290)</f>
        <v>26456.23</v>
      </c>
      <c r="I280" s="102">
        <f t="shared" ref="I280:K280" si="50">SUM(I281:I290)</f>
        <v>21651.81</v>
      </c>
      <c r="J280" s="102">
        <f t="shared" si="50"/>
        <v>21651.81</v>
      </c>
      <c r="K280" s="33">
        <f t="shared" si="50"/>
        <v>891</v>
      </c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</row>
    <row r="281" spans="1:25" s="26" customFormat="1" ht="31.15" customHeight="1" x14ac:dyDescent="0.25">
      <c r="A281" s="40">
        <v>6</v>
      </c>
      <c r="B281" s="122" t="s">
        <v>132</v>
      </c>
      <c r="C281" s="107">
        <v>1962</v>
      </c>
      <c r="D281" s="40" t="s">
        <v>135</v>
      </c>
      <c r="E281" s="41" t="s">
        <v>137</v>
      </c>
      <c r="F281" s="40">
        <v>2</v>
      </c>
      <c r="G281" s="40">
        <v>2</v>
      </c>
      <c r="H281" s="108">
        <v>661.5</v>
      </c>
      <c r="I281" s="109">
        <v>613.1</v>
      </c>
      <c r="J281" s="109">
        <v>613.1</v>
      </c>
      <c r="K281" s="62">
        <v>23</v>
      </c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</row>
    <row r="282" spans="1:25" s="26" customFormat="1" ht="15.75" x14ac:dyDescent="0.25">
      <c r="A282" s="40">
        <v>7</v>
      </c>
      <c r="B282" s="122" t="s">
        <v>133</v>
      </c>
      <c r="C282" s="107">
        <v>1982</v>
      </c>
      <c r="D282" s="40" t="s">
        <v>135</v>
      </c>
      <c r="E282" s="41" t="s">
        <v>59</v>
      </c>
      <c r="F282" s="40">
        <v>9</v>
      </c>
      <c r="G282" s="40">
        <v>2</v>
      </c>
      <c r="H282" s="108">
        <v>5984</v>
      </c>
      <c r="I282" s="109">
        <v>4394.8999999999996</v>
      </c>
      <c r="J282" s="109">
        <v>4394.8999999999996</v>
      </c>
      <c r="K282" s="62">
        <v>198</v>
      </c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</row>
    <row r="283" spans="1:25" s="26" customFormat="1" ht="15.75" x14ac:dyDescent="0.25">
      <c r="A283" s="40">
        <v>8</v>
      </c>
      <c r="B283" s="122" t="s">
        <v>134</v>
      </c>
      <c r="C283" s="107">
        <v>1983</v>
      </c>
      <c r="D283" s="40" t="s">
        <v>135</v>
      </c>
      <c r="E283" s="41" t="s">
        <v>59</v>
      </c>
      <c r="F283" s="40">
        <v>9</v>
      </c>
      <c r="G283" s="40">
        <v>2</v>
      </c>
      <c r="H283" s="108">
        <v>5105.3</v>
      </c>
      <c r="I283" s="109">
        <v>4405.1000000000004</v>
      </c>
      <c r="J283" s="109">
        <v>4405.1000000000004</v>
      </c>
      <c r="K283" s="62">
        <v>182</v>
      </c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</row>
    <row r="284" spans="1:25" s="26" customFormat="1" ht="15.75" x14ac:dyDescent="0.2">
      <c r="A284" s="40">
        <v>9</v>
      </c>
      <c r="B284" s="123" t="s">
        <v>138</v>
      </c>
      <c r="C284" s="107">
        <v>1974</v>
      </c>
      <c r="D284" s="40" t="s">
        <v>135</v>
      </c>
      <c r="E284" s="41" t="s">
        <v>136</v>
      </c>
      <c r="F284" s="40">
        <v>5</v>
      </c>
      <c r="G284" s="40">
        <v>6</v>
      </c>
      <c r="H284" s="108">
        <v>5040.7299999999996</v>
      </c>
      <c r="I284" s="109">
        <v>4432.21</v>
      </c>
      <c r="J284" s="109">
        <v>4432.21</v>
      </c>
      <c r="K284" s="62">
        <v>179</v>
      </c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</row>
    <row r="285" spans="1:25" s="26" customFormat="1" ht="15.75" x14ac:dyDescent="0.2">
      <c r="A285" s="40">
        <v>10</v>
      </c>
      <c r="B285" s="121" t="s">
        <v>139</v>
      </c>
      <c r="C285" s="107">
        <v>1958</v>
      </c>
      <c r="D285" s="40" t="s">
        <v>135</v>
      </c>
      <c r="E285" s="41" t="s">
        <v>137</v>
      </c>
      <c r="F285" s="40">
        <v>2</v>
      </c>
      <c r="G285" s="40">
        <v>2</v>
      </c>
      <c r="H285" s="108">
        <v>685</v>
      </c>
      <c r="I285" s="109">
        <v>632.20000000000005</v>
      </c>
      <c r="J285" s="109">
        <v>632.20000000000005</v>
      </c>
      <c r="K285" s="62">
        <v>31</v>
      </c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</row>
    <row r="286" spans="1:25" s="26" customFormat="1" ht="15.75" x14ac:dyDescent="0.25">
      <c r="A286" s="40">
        <v>11</v>
      </c>
      <c r="B286" s="122" t="s">
        <v>140</v>
      </c>
      <c r="C286" s="107">
        <v>1988</v>
      </c>
      <c r="D286" s="40" t="s">
        <v>135</v>
      </c>
      <c r="E286" s="41" t="s">
        <v>59</v>
      </c>
      <c r="F286" s="40">
        <v>5</v>
      </c>
      <c r="G286" s="40">
        <v>6</v>
      </c>
      <c r="H286" s="108">
        <v>5105.8</v>
      </c>
      <c r="I286" s="109">
        <v>4224.6000000000004</v>
      </c>
      <c r="J286" s="109">
        <v>4224.6000000000004</v>
      </c>
      <c r="K286" s="62">
        <v>187</v>
      </c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</row>
    <row r="287" spans="1:25" s="26" customFormat="1" ht="15.75" x14ac:dyDescent="0.25">
      <c r="A287" s="40">
        <v>12</v>
      </c>
      <c r="B287" s="122" t="s">
        <v>141</v>
      </c>
      <c r="C287" s="107">
        <v>1952</v>
      </c>
      <c r="D287" s="40" t="s">
        <v>135</v>
      </c>
      <c r="E287" s="41" t="s">
        <v>137</v>
      </c>
      <c r="F287" s="40">
        <v>2</v>
      </c>
      <c r="G287" s="40">
        <v>2</v>
      </c>
      <c r="H287" s="108">
        <v>479.4</v>
      </c>
      <c r="I287" s="109">
        <v>421.9</v>
      </c>
      <c r="J287" s="109">
        <v>421.9</v>
      </c>
      <c r="K287" s="62">
        <v>15</v>
      </c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</row>
    <row r="288" spans="1:25" s="26" customFormat="1" ht="15.75" x14ac:dyDescent="0.25">
      <c r="A288" s="40">
        <v>13</v>
      </c>
      <c r="B288" s="122" t="s">
        <v>142</v>
      </c>
      <c r="C288" s="107">
        <v>1948</v>
      </c>
      <c r="D288" s="40" t="s">
        <v>135</v>
      </c>
      <c r="E288" s="41" t="s">
        <v>137</v>
      </c>
      <c r="F288" s="40">
        <v>2</v>
      </c>
      <c r="G288" s="40">
        <v>2</v>
      </c>
      <c r="H288" s="108">
        <v>469.7</v>
      </c>
      <c r="I288" s="109">
        <v>411.6</v>
      </c>
      <c r="J288" s="110">
        <v>411.6</v>
      </c>
      <c r="K288" s="36">
        <v>19</v>
      </c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</row>
    <row r="289" spans="1:11" ht="15.75" x14ac:dyDescent="0.25">
      <c r="A289" s="40">
        <v>14</v>
      </c>
      <c r="B289" s="122" t="s">
        <v>143</v>
      </c>
      <c r="C289" s="108">
        <v>1985</v>
      </c>
      <c r="D289" s="108" t="s">
        <v>135</v>
      </c>
      <c r="E289" s="108" t="s">
        <v>136</v>
      </c>
      <c r="F289" s="119">
        <v>2</v>
      </c>
      <c r="G289" s="119">
        <v>3</v>
      </c>
      <c r="H289" s="108">
        <v>1154.5</v>
      </c>
      <c r="I289" s="108">
        <v>965.5</v>
      </c>
      <c r="J289" s="108">
        <v>965.5</v>
      </c>
      <c r="K289" s="119">
        <v>14</v>
      </c>
    </row>
    <row r="290" spans="1:11" ht="15.75" x14ac:dyDescent="0.25">
      <c r="A290" s="40">
        <v>15</v>
      </c>
      <c r="B290" s="122" t="s">
        <v>144</v>
      </c>
      <c r="C290" s="108">
        <v>1958</v>
      </c>
      <c r="D290" s="108" t="s">
        <v>135</v>
      </c>
      <c r="E290" s="108" t="s">
        <v>137</v>
      </c>
      <c r="F290" s="119">
        <v>3</v>
      </c>
      <c r="G290" s="119">
        <v>3</v>
      </c>
      <c r="H290" s="108">
        <v>1770.3</v>
      </c>
      <c r="I290" s="108">
        <v>1150.7</v>
      </c>
      <c r="J290" s="108">
        <v>1150.7</v>
      </c>
      <c r="K290" s="119">
        <v>43</v>
      </c>
    </row>
    <row r="291" spans="1:11" ht="36.6" customHeight="1" x14ac:dyDescent="0.2">
      <c r="A291" s="267" t="s">
        <v>33</v>
      </c>
      <c r="B291" s="268"/>
      <c r="C291" s="32" t="s">
        <v>25</v>
      </c>
      <c r="D291" s="32" t="s">
        <v>25</v>
      </c>
      <c r="E291" s="32" t="s">
        <v>25</v>
      </c>
      <c r="F291" s="32" t="s">
        <v>25</v>
      </c>
      <c r="G291" s="32" t="s">
        <v>25</v>
      </c>
      <c r="H291" s="102">
        <f>SUM(H292:H309)</f>
        <v>100164.08</v>
      </c>
      <c r="I291" s="102">
        <f t="shared" ref="I291:K291" si="51">SUM(I292:I309)</f>
        <v>82887.799999999988</v>
      </c>
      <c r="J291" s="102">
        <f t="shared" si="51"/>
        <v>92303.499999999971</v>
      </c>
      <c r="K291" s="33">
        <f t="shared" si="51"/>
        <v>4775</v>
      </c>
    </row>
    <row r="292" spans="1:11" ht="15.75" x14ac:dyDescent="0.2">
      <c r="A292" s="103">
        <v>16</v>
      </c>
      <c r="B292" s="34" t="s">
        <v>185</v>
      </c>
      <c r="C292" s="40">
        <v>1967</v>
      </c>
      <c r="D292" s="103" t="s">
        <v>68</v>
      </c>
      <c r="E292" s="103" t="s">
        <v>147</v>
      </c>
      <c r="F292" s="40">
        <v>5</v>
      </c>
      <c r="G292" s="40">
        <v>3</v>
      </c>
      <c r="H292" s="53">
        <v>3593.5</v>
      </c>
      <c r="I292" s="49">
        <v>2115.6999999999998</v>
      </c>
      <c r="J292" s="53">
        <v>19880</v>
      </c>
      <c r="K292" s="64">
        <v>182</v>
      </c>
    </row>
    <row r="293" spans="1:11" ht="15.75" x14ac:dyDescent="0.2">
      <c r="A293" s="103">
        <f>A292+1</f>
        <v>17</v>
      </c>
      <c r="B293" s="31" t="s">
        <v>186</v>
      </c>
      <c r="C293" s="67">
        <v>1969</v>
      </c>
      <c r="D293" s="103" t="s">
        <v>68</v>
      </c>
      <c r="E293" s="103" t="s">
        <v>147</v>
      </c>
      <c r="F293" s="40">
        <v>5</v>
      </c>
      <c r="G293" s="40">
        <v>4</v>
      </c>
      <c r="H293" s="53">
        <v>3668.3</v>
      </c>
      <c r="I293" s="49">
        <v>2684.3</v>
      </c>
      <c r="J293" s="53">
        <v>2351</v>
      </c>
      <c r="K293" s="64">
        <v>198</v>
      </c>
    </row>
    <row r="294" spans="1:11" ht="15.75" x14ac:dyDescent="0.2">
      <c r="A294" s="103">
        <f t="shared" ref="A294:A309" si="52">A293+1</f>
        <v>18</v>
      </c>
      <c r="B294" s="31" t="s">
        <v>187</v>
      </c>
      <c r="C294" s="103">
        <v>1967</v>
      </c>
      <c r="D294" s="103" t="s">
        <v>68</v>
      </c>
      <c r="E294" s="41" t="s">
        <v>147</v>
      </c>
      <c r="F294" s="103">
        <v>5</v>
      </c>
      <c r="G294" s="103">
        <v>6</v>
      </c>
      <c r="H294" s="98">
        <v>5468.6</v>
      </c>
      <c r="I294" s="98">
        <v>3977.4</v>
      </c>
      <c r="J294" s="98">
        <v>3535</v>
      </c>
      <c r="K294" s="36">
        <v>314</v>
      </c>
    </row>
    <row r="295" spans="1:11" ht="15.75" x14ac:dyDescent="0.2">
      <c r="A295" s="103">
        <f t="shared" si="52"/>
        <v>19</v>
      </c>
      <c r="B295" s="31" t="s">
        <v>188</v>
      </c>
      <c r="C295" s="103">
        <v>1968</v>
      </c>
      <c r="D295" s="103" t="s">
        <v>68</v>
      </c>
      <c r="E295" s="103" t="s">
        <v>147</v>
      </c>
      <c r="F295" s="103">
        <v>5</v>
      </c>
      <c r="G295" s="103">
        <v>4</v>
      </c>
      <c r="H295" s="98">
        <v>4702.5</v>
      </c>
      <c r="I295" s="98">
        <v>3527.5</v>
      </c>
      <c r="J295" s="68">
        <v>3412.1</v>
      </c>
      <c r="K295" s="69">
        <v>181</v>
      </c>
    </row>
    <row r="296" spans="1:11" ht="15.75" x14ac:dyDescent="0.2">
      <c r="A296" s="103">
        <f t="shared" si="52"/>
        <v>20</v>
      </c>
      <c r="B296" s="34" t="s">
        <v>189</v>
      </c>
      <c r="C296" s="103">
        <v>1966</v>
      </c>
      <c r="D296" s="103" t="s">
        <v>68</v>
      </c>
      <c r="E296" s="103" t="s">
        <v>147</v>
      </c>
      <c r="F296" s="103">
        <v>5</v>
      </c>
      <c r="G296" s="103">
        <v>3</v>
      </c>
      <c r="H296" s="98">
        <v>4536.5</v>
      </c>
      <c r="I296" s="98">
        <v>2938.4</v>
      </c>
      <c r="J296" s="68">
        <v>2516.8000000000002</v>
      </c>
      <c r="K296" s="69">
        <v>211</v>
      </c>
    </row>
    <row r="297" spans="1:11" ht="15.75" x14ac:dyDescent="0.2">
      <c r="A297" s="103">
        <f t="shared" si="52"/>
        <v>21</v>
      </c>
      <c r="B297" s="31" t="s">
        <v>190</v>
      </c>
      <c r="C297" s="40">
        <v>1988</v>
      </c>
      <c r="D297" s="103" t="s">
        <v>68</v>
      </c>
      <c r="E297" s="103" t="s">
        <v>147</v>
      </c>
      <c r="F297" s="103">
        <v>9</v>
      </c>
      <c r="G297" s="103">
        <v>1</v>
      </c>
      <c r="H297" s="98">
        <v>7196.3</v>
      </c>
      <c r="I297" s="98">
        <v>4428.6000000000004</v>
      </c>
      <c r="J297" s="68">
        <v>4031.4</v>
      </c>
      <c r="K297" s="69">
        <v>114</v>
      </c>
    </row>
    <row r="298" spans="1:11" ht="15.75" x14ac:dyDescent="0.2">
      <c r="A298" s="103">
        <f t="shared" si="52"/>
        <v>22</v>
      </c>
      <c r="B298" s="31" t="s">
        <v>191</v>
      </c>
      <c r="C298" s="40">
        <v>1991</v>
      </c>
      <c r="D298" s="103" t="s">
        <v>68</v>
      </c>
      <c r="E298" s="103" t="s">
        <v>147</v>
      </c>
      <c r="F298" s="103">
        <v>9</v>
      </c>
      <c r="G298" s="103">
        <v>1</v>
      </c>
      <c r="H298" s="98">
        <v>5842.6</v>
      </c>
      <c r="I298" s="98">
        <v>3461</v>
      </c>
      <c r="J298" s="68">
        <v>3121.7</v>
      </c>
      <c r="K298" s="69">
        <v>121</v>
      </c>
    </row>
    <row r="299" spans="1:11" ht="15.75" x14ac:dyDescent="0.2">
      <c r="A299" s="103">
        <f t="shared" si="52"/>
        <v>23</v>
      </c>
      <c r="B299" s="31" t="s">
        <v>192</v>
      </c>
      <c r="C299" s="40">
        <v>1987</v>
      </c>
      <c r="D299" s="103" t="s">
        <v>68</v>
      </c>
      <c r="E299" s="103" t="s">
        <v>147</v>
      </c>
      <c r="F299" s="103">
        <v>9</v>
      </c>
      <c r="G299" s="103">
        <v>4</v>
      </c>
      <c r="H299" s="98">
        <v>10919.5</v>
      </c>
      <c r="I299" s="98">
        <v>6984.1</v>
      </c>
      <c r="J299" s="68">
        <v>6181.5</v>
      </c>
      <c r="K299" s="69">
        <v>481</v>
      </c>
    </row>
    <row r="300" spans="1:11" ht="15.75" x14ac:dyDescent="0.2">
      <c r="A300" s="103">
        <f t="shared" si="52"/>
        <v>24</v>
      </c>
      <c r="B300" s="31" t="s">
        <v>193</v>
      </c>
      <c r="C300" s="40">
        <v>1969</v>
      </c>
      <c r="D300" s="103" t="s">
        <v>68</v>
      </c>
      <c r="E300" s="103" t="s">
        <v>147</v>
      </c>
      <c r="F300" s="103">
        <v>5</v>
      </c>
      <c r="G300" s="103">
        <v>6</v>
      </c>
      <c r="H300" s="98">
        <v>4455.6000000000004</v>
      </c>
      <c r="I300" s="98">
        <v>4455.6000000000004</v>
      </c>
      <c r="J300" s="68">
        <v>3713</v>
      </c>
      <c r="K300" s="69">
        <v>304</v>
      </c>
    </row>
    <row r="301" spans="1:11" ht="15.75" x14ac:dyDescent="0.2">
      <c r="A301" s="103">
        <f t="shared" si="52"/>
        <v>25</v>
      </c>
      <c r="B301" s="31" t="s">
        <v>194</v>
      </c>
      <c r="C301" s="40">
        <v>1968</v>
      </c>
      <c r="D301" s="103" t="s">
        <v>68</v>
      </c>
      <c r="E301" s="103" t="s">
        <v>147</v>
      </c>
      <c r="F301" s="103">
        <v>5</v>
      </c>
      <c r="G301" s="103">
        <v>8</v>
      </c>
      <c r="H301" s="98">
        <v>5739.5</v>
      </c>
      <c r="I301" s="98">
        <v>5739.5</v>
      </c>
      <c r="J301" s="68">
        <v>5392.6</v>
      </c>
      <c r="K301" s="69">
        <v>402</v>
      </c>
    </row>
    <row r="302" spans="1:11" ht="15.75" x14ac:dyDescent="0.2">
      <c r="A302" s="103">
        <f t="shared" si="52"/>
        <v>26</v>
      </c>
      <c r="B302" s="31" t="s">
        <v>195</v>
      </c>
      <c r="C302" s="40">
        <v>1970</v>
      </c>
      <c r="D302" s="103" t="s">
        <v>68</v>
      </c>
      <c r="E302" s="103" t="s">
        <v>147</v>
      </c>
      <c r="F302" s="103">
        <v>5</v>
      </c>
      <c r="G302" s="103">
        <v>6</v>
      </c>
      <c r="H302" s="98">
        <v>5890.7</v>
      </c>
      <c r="I302" s="98">
        <v>5890.7</v>
      </c>
      <c r="J302" s="68">
        <v>5342.6</v>
      </c>
      <c r="K302" s="69">
        <v>298</v>
      </c>
    </row>
    <row r="303" spans="1:11" ht="15.75" x14ac:dyDescent="0.2">
      <c r="A303" s="103">
        <f t="shared" si="52"/>
        <v>27</v>
      </c>
      <c r="B303" s="31" t="s">
        <v>196</v>
      </c>
      <c r="C303" s="40">
        <v>1968</v>
      </c>
      <c r="D303" s="103" t="s">
        <v>68</v>
      </c>
      <c r="E303" s="103" t="s">
        <v>147</v>
      </c>
      <c r="F303" s="103">
        <v>5</v>
      </c>
      <c r="G303" s="103">
        <v>6</v>
      </c>
      <c r="H303" s="98">
        <v>4847.2</v>
      </c>
      <c r="I303" s="98">
        <v>4427.2</v>
      </c>
      <c r="J303" s="68">
        <v>3978.4</v>
      </c>
      <c r="K303" s="69">
        <v>259</v>
      </c>
    </row>
    <row r="304" spans="1:11" ht="15.75" x14ac:dyDescent="0.2">
      <c r="A304" s="103">
        <f t="shared" si="52"/>
        <v>28</v>
      </c>
      <c r="B304" s="31" t="s">
        <v>197</v>
      </c>
      <c r="C304" s="40">
        <v>1969</v>
      </c>
      <c r="D304" s="103" t="s">
        <v>68</v>
      </c>
      <c r="E304" s="103" t="s">
        <v>147</v>
      </c>
      <c r="F304" s="103">
        <v>5</v>
      </c>
      <c r="G304" s="103">
        <v>6</v>
      </c>
      <c r="H304" s="98">
        <v>4405.3999999999996</v>
      </c>
      <c r="I304" s="98">
        <v>4344.3999999999996</v>
      </c>
      <c r="J304" s="68">
        <v>3873.9</v>
      </c>
      <c r="K304" s="69">
        <v>273</v>
      </c>
    </row>
    <row r="305" spans="1:11" ht="15.75" x14ac:dyDescent="0.2">
      <c r="A305" s="103">
        <f t="shared" si="52"/>
        <v>29</v>
      </c>
      <c r="B305" s="31" t="s">
        <v>198</v>
      </c>
      <c r="C305" s="40">
        <v>1964</v>
      </c>
      <c r="D305" s="103" t="s">
        <v>68</v>
      </c>
      <c r="E305" s="103" t="s">
        <v>55</v>
      </c>
      <c r="F305" s="103">
        <v>4</v>
      </c>
      <c r="G305" s="103">
        <v>2</v>
      </c>
      <c r="H305" s="98">
        <v>1247</v>
      </c>
      <c r="I305" s="98">
        <v>1247</v>
      </c>
      <c r="J305" s="68">
        <v>1205.4000000000001</v>
      </c>
      <c r="K305" s="69">
        <v>58</v>
      </c>
    </row>
    <row r="306" spans="1:11" ht="15.75" x14ac:dyDescent="0.2">
      <c r="A306" s="103">
        <f t="shared" si="52"/>
        <v>30</v>
      </c>
      <c r="B306" s="31" t="s">
        <v>199</v>
      </c>
      <c r="C306" s="40">
        <v>1974</v>
      </c>
      <c r="D306" s="103" t="s">
        <v>68</v>
      </c>
      <c r="E306" s="103" t="s">
        <v>55</v>
      </c>
      <c r="F306" s="103">
        <v>9</v>
      </c>
      <c r="G306" s="103">
        <v>1</v>
      </c>
      <c r="H306" s="98">
        <v>3051.58</v>
      </c>
      <c r="I306" s="98">
        <v>2067.1</v>
      </c>
      <c r="J306" s="68">
        <v>1175.5</v>
      </c>
      <c r="K306" s="69">
        <v>99</v>
      </c>
    </row>
    <row r="307" spans="1:11" ht="15.75" x14ac:dyDescent="0.2">
      <c r="A307" s="103">
        <f t="shared" si="52"/>
        <v>31</v>
      </c>
      <c r="B307" s="31" t="s">
        <v>200</v>
      </c>
      <c r="C307" s="40">
        <v>1984</v>
      </c>
      <c r="D307" s="103" t="s">
        <v>68</v>
      </c>
      <c r="E307" s="103" t="s">
        <v>147</v>
      </c>
      <c r="F307" s="103">
        <v>9</v>
      </c>
      <c r="G307" s="103">
        <v>5</v>
      </c>
      <c r="H307" s="98">
        <v>10752.8</v>
      </c>
      <c r="I307" s="98">
        <v>10752.8</v>
      </c>
      <c r="J307" s="68">
        <v>9480.2000000000007</v>
      </c>
      <c r="K307" s="69">
        <v>702</v>
      </c>
    </row>
    <row r="308" spans="1:11" ht="15.75" x14ac:dyDescent="0.2">
      <c r="A308" s="103">
        <f t="shared" si="52"/>
        <v>32</v>
      </c>
      <c r="B308" s="31" t="s">
        <v>201</v>
      </c>
      <c r="C308" s="40">
        <v>1964</v>
      </c>
      <c r="D308" s="103" t="s">
        <v>68</v>
      </c>
      <c r="E308" s="103" t="s">
        <v>147</v>
      </c>
      <c r="F308" s="103">
        <v>5</v>
      </c>
      <c r="G308" s="103">
        <v>4</v>
      </c>
      <c r="H308" s="98">
        <v>3547.1</v>
      </c>
      <c r="I308" s="98">
        <v>3547.1</v>
      </c>
      <c r="J308" s="68">
        <v>2813</v>
      </c>
      <c r="K308" s="69">
        <v>206</v>
      </c>
    </row>
    <row r="309" spans="1:11" ht="15.75" x14ac:dyDescent="0.2">
      <c r="A309" s="103">
        <f t="shared" si="52"/>
        <v>33</v>
      </c>
      <c r="B309" s="31" t="s">
        <v>202</v>
      </c>
      <c r="C309" s="40">
        <v>1988</v>
      </c>
      <c r="D309" s="103" t="s">
        <v>68</v>
      </c>
      <c r="E309" s="103" t="s">
        <v>147</v>
      </c>
      <c r="F309" s="103">
        <v>9</v>
      </c>
      <c r="G309" s="103">
        <v>5</v>
      </c>
      <c r="H309" s="98">
        <v>10299.4</v>
      </c>
      <c r="I309" s="98">
        <v>10299.4</v>
      </c>
      <c r="J309" s="68">
        <v>10299.4</v>
      </c>
      <c r="K309" s="69">
        <v>372</v>
      </c>
    </row>
    <row r="310" spans="1:11" ht="34.9" customHeight="1" x14ac:dyDescent="0.2">
      <c r="A310" s="267" t="s">
        <v>56</v>
      </c>
      <c r="B310" s="268"/>
      <c r="C310" s="32" t="s">
        <v>25</v>
      </c>
      <c r="D310" s="32" t="s">
        <v>25</v>
      </c>
      <c r="E310" s="32" t="s">
        <v>25</v>
      </c>
      <c r="F310" s="32" t="s">
        <v>25</v>
      </c>
      <c r="G310" s="32" t="s">
        <v>25</v>
      </c>
      <c r="H310" s="102">
        <f>SUM(H311:H312)</f>
        <v>882.8</v>
      </c>
      <c r="I310" s="102">
        <f t="shared" ref="I310:K310" si="53">SUM(I311:I312)</f>
        <v>730.2</v>
      </c>
      <c r="J310" s="102">
        <f t="shared" si="53"/>
        <v>691.1</v>
      </c>
      <c r="K310" s="33">
        <f t="shared" si="53"/>
        <v>44</v>
      </c>
    </row>
    <row r="311" spans="1:11" ht="15.75" x14ac:dyDescent="0.25">
      <c r="A311" s="137">
        <v>34</v>
      </c>
      <c r="B311" s="31" t="s">
        <v>208</v>
      </c>
      <c r="C311" s="130">
        <v>1963</v>
      </c>
      <c r="D311" s="130" t="s">
        <v>68</v>
      </c>
      <c r="E311" s="130" t="s">
        <v>205</v>
      </c>
      <c r="F311" s="130">
        <v>2</v>
      </c>
      <c r="G311" s="130">
        <v>1</v>
      </c>
      <c r="H311" s="131">
        <v>321.39999999999998</v>
      </c>
      <c r="I311" s="131">
        <v>237</v>
      </c>
      <c r="J311" s="131">
        <v>237</v>
      </c>
      <c r="K311" s="69">
        <v>16</v>
      </c>
    </row>
    <row r="312" spans="1:11" ht="15.75" x14ac:dyDescent="0.25">
      <c r="A312" s="137">
        <v>35</v>
      </c>
      <c r="B312" s="31" t="s">
        <v>209</v>
      </c>
      <c r="C312" s="130">
        <v>1970</v>
      </c>
      <c r="D312" s="130" t="s">
        <v>68</v>
      </c>
      <c r="E312" s="130" t="s">
        <v>205</v>
      </c>
      <c r="F312" s="130">
        <v>2</v>
      </c>
      <c r="G312" s="130">
        <v>3</v>
      </c>
      <c r="H312" s="131">
        <v>561.4</v>
      </c>
      <c r="I312" s="131">
        <v>493.2</v>
      </c>
      <c r="J312" s="131">
        <v>454.1</v>
      </c>
      <c r="K312" s="69">
        <v>28</v>
      </c>
    </row>
    <row r="313" spans="1:11" ht="34.9" customHeight="1" x14ac:dyDescent="0.2">
      <c r="A313" s="267" t="s">
        <v>54</v>
      </c>
      <c r="B313" s="268"/>
      <c r="C313" s="32" t="s">
        <v>25</v>
      </c>
      <c r="D313" s="32" t="s">
        <v>25</v>
      </c>
      <c r="E313" s="32" t="s">
        <v>25</v>
      </c>
      <c r="F313" s="32" t="s">
        <v>25</v>
      </c>
      <c r="G313" s="32" t="s">
        <v>25</v>
      </c>
      <c r="H313" s="102">
        <f>SUM(H314:H316)</f>
        <v>1750.8999999999999</v>
      </c>
      <c r="I313" s="102">
        <f t="shared" ref="I313:K313" si="54">SUM(I314:I316)</f>
        <v>1437.1999999999998</v>
      </c>
      <c r="J313" s="102">
        <f t="shared" si="54"/>
        <v>1241.5999999999999</v>
      </c>
      <c r="K313" s="33">
        <f t="shared" si="54"/>
        <v>89</v>
      </c>
    </row>
    <row r="314" spans="1:11" ht="15.75" x14ac:dyDescent="0.25">
      <c r="A314" s="137">
        <v>36</v>
      </c>
      <c r="B314" s="141" t="s">
        <v>220</v>
      </c>
      <c r="C314" s="137">
        <v>1981</v>
      </c>
      <c r="D314" s="142" t="s">
        <v>68</v>
      </c>
      <c r="E314" s="137" t="s">
        <v>55</v>
      </c>
      <c r="F314" s="137">
        <v>2</v>
      </c>
      <c r="G314" s="137">
        <v>1</v>
      </c>
      <c r="H314" s="143">
        <v>574.79999999999995</v>
      </c>
      <c r="I314" s="143">
        <v>390.8</v>
      </c>
      <c r="J314" s="143">
        <v>279.3</v>
      </c>
      <c r="K314" s="188">
        <v>38</v>
      </c>
    </row>
    <row r="315" spans="1:11" ht="15.75" x14ac:dyDescent="0.25">
      <c r="A315" s="137">
        <v>37</v>
      </c>
      <c r="B315" s="141" t="s">
        <v>221</v>
      </c>
      <c r="C315" s="137">
        <v>1965</v>
      </c>
      <c r="D315" s="142" t="s">
        <v>68</v>
      </c>
      <c r="E315" s="137" t="s">
        <v>205</v>
      </c>
      <c r="F315" s="137">
        <v>2</v>
      </c>
      <c r="G315" s="137">
        <v>3</v>
      </c>
      <c r="H315" s="143">
        <v>585.29999999999995</v>
      </c>
      <c r="I315" s="143">
        <v>517</v>
      </c>
      <c r="J315" s="143">
        <v>517</v>
      </c>
      <c r="K315" s="188">
        <v>20</v>
      </c>
    </row>
    <row r="316" spans="1:11" ht="15.75" x14ac:dyDescent="0.25">
      <c r="A316" s="137">
        <v>38</v>
      </c>
      <c r="B316" s="141" t="s">
        <v>222</v>
      </c>
      <c r="C316" s="137">
        <v>1968</v>
      </c>
      <c r="D316" s="142" t="s">
        <v>68</v>
      </c>
      <c r="E316" s="137" t="s">
        <v>205</v>
      </c>
      <c r="F316" s="137">
        <v>2</v>
      </c>
      <c r="G316" s="137">
        <v>3</v>
      </c>
      <c r="H316" s="143">
        <v>590.79999999999995</v>
      </c>
      <c r="I316" s="143">
        <v>529.4</v>
      </c>
      <c r="J316" s="143">
        <v>445.3</v>
      </c>
      <c r="K316" s="188">
        <v>31</v>
      </c>
    </row>
    <row r="317" spans="1:11" ht="32.450000000000003" customHeight="1" x14ac:dyDescent="0.2">
      <c r="A317" s="267" t="s">
        <v>78</v>
      </c>
      <c r="B317" s="268"/>
      <c r="C317" s="32" t="s">
        <v>25</v>
      </c>
      <c r="D317" s="32" t="s">
        <v>25</v>
      </c>
      <c r="E317" s="32" t="s">
        <v>25</v>
      </c>
      <c r="F317" s="32" t="s">
        <v>25</v>
      </c>
      <c r="G317" s="32" t="s">
        <v>25</v>
      </c>
      <c r="H317" s="102">
        <f>SUM(H318:H318)</f>
        <v>731.4</v>
      </c>
      <c r="I317" s="102">
        <f>SUM(I318:I318)</f>
        <v>731.4</v>
      </c>
      <c r="J317" s="102">
        <f t="shared" ref="J317" si="55">SUM(J318:J318)</f>
        <v>601.70000000000005</v>
      </c>
      <c r="K317" s="33">
        <f t="shared" ref="K317" si="56">SUM(K318:K318)</f>
        <v>33</v>
      </c>
    </row>
    <row r="318" spans="1:11" ht="15.75" x14ac:dyDescent="0.2">
      <c r="A318" s="103">
        <v>39</v>
      </c>
      <c r="B318" s="35" t="s">
        <v>225</v>
      </c>
      <c r="C318" s="103">
        <v>1985</v>
      </c>
      <c r="D318" s="103">
        <v>2009</v>
      </c>
      <c r="E318" s="103" t="s">
        <v>55</v>
      </c>
      <c r="F318" s="103">
        <v>2</v>
      </c>
      <c r="G318" s="103">
        <v>2</v>
      </c>
      <c r="H318" s="98">
        <v>731.4</v>
      </c>
      <c r="I318" s="98">
        <v>731.4</v>
      </c>
      <c r="J318" s="98">
        <v>601.70000000000005</v>
      </c>
      <c r="K318" s="36">
        <v>33</v>
      </c>
    </row>
    <row r="319" spans="1:11" ht="31.15" customHeight="1" x14ac:dyDescent="0.2">
      <c r="A319" s="267" t="s">
        <v>61</v>
      </c>
      <c r="B319" s="268"/>
      <c r="C319" s="32" t="s">
        <v>25</v>
      </c>
      <c r="D319" s="32" t="s">
        <v>25</v>
      </c>
      <c r="E319" s="32" t="s">
        <v>25</v>
      </c>
      <c r="F319" s="32" t="s">
        <v>25</v>
      </c>
      <c r="G319" s="32" t="s">
        <v>25</v>
      </c>
      <c r="H319" s="102">
        <f>SUM(H320:H320)</f>
        <v>854.3</v>
      </c>
      <c r="I319" s="102">
        <f t="shared" ref="I319:K319" si="57">SUM(I320:I320)</f>
        <v>764.3</v>
      </c>
      <c r="J319" s="102">
        <f t="shared" si="57"/>
        <v>505.6</v>
      </c>
      <c r="K319" s="33">
        <f t="shared" si="57"/>
        <v>30</v>
      </c>
    </row>
    <row r="320" spans="1:11" ht="15.75" x14ac:dyDescent="0.25">
      <c r="A320" s="103">
        <v>40</v>
      </c>
      <c r="B320" s="44" t="s">
        <v>228</v>
      </c>
      <c r="C320" s="137">
        <v>1984</v>
      </c>
      <c r="D320" s="137"/>
      <c r="E320" s="137" t="s">
        <v>226</v>
      </c>
      <c r="F320" s="137">
        <v>2</v>
      </c>
      <c r="G320" s="137">
        <v>3</v>
      </c>
      <c r="H320" s="137">
        <v>854.3</v>
      </c>
      <c r="I320" s="137">
        <v>764.3</v>
      </c>
      <c r="J320" s="137">
        <v>505.6</v>
      </c>
      <c r="K320" s="188">
        <v>30</v>
      </c>
    </row>
    <row r="321" spans="1:11" ht="45" customHeight="1" x14ac:dyDescent="0.2">
      <c r="A321" s="267" t="s">
        <v>81</v>
      </c>
      <c r="B321" s="268"/>
      <c r="C321" s="32" t="s">
        <v>25</v>
      </c>
      <c r="D321" s="32" t="s">
        <v>25</v>
      </c>
      <c r="E321" s="32" t="s">
        <v>25</v>
      </c>
      <c r="F321" s="32" t="s">
        <v>25</v>
      </c>
      <c r="G321" s="32" t="s">
        <v>25</v>
      </c>
      <c r="H321" s="102">
        <f>SUM(H322:H322)</f>
        <v>2344.9</v>
      </c>
      <c r="I321" s="102">
        <f t="shared" ref="I321" si="58">SUM(I322:I322)</f>
        <v>2043.5</v>
      </c>
      <c r="J321" s="102">
        <f t="shared" ref="J321" si="59">SUM(J322:J322)</f>
        <v>1973.49</v>
      </c>
      <c r="K321" s="33">
        <f t="shared" ref="K321" si="60">SUM(K322:K322)</f>
        <v>66</v>
      </c>
    </row>
    <row r="322" spans="1:11" ht="16.899999999999999" customHeight="1" x14ac:dyDescent="0.25">
      <c r="A322" s="137">
        <v>41</v>
      </c>
      <c r="B322" s="44" t="s">
        <v>233</v>
      </c>
      <c r="C322" s="137">
        <v>1991</v>
      </c>
      <c r="D322" s="137" t="s">
        <v>68</v>
      </c>
      <c r="E322" s="137" t="s">
        <v>80</v>
      </c>
      <c r="F322" s="137">
        <v>3</v>
      </c>
      <c r="G322" s="137">
        <v>3</v>
      </c>
      <c r="H322" s="137">
        <v>2344.9</v>
      </c>
      <c r="I322" s="137">
        <v>2043.5</v>
      </c>
      <c r="J322" s="137">
        <v>1973.49</v>
      </c>
      <c r="K322" s="188">
        <v>66</v>
      </c>
    </row>
    <row r="323" spans="1:11" ht="33" customHeight="1" x14ac:dyDescent="0.2">
      <c r="A323" s="286" t="s">
        <v>29</v>
      </c>
      <c r="B323" s="287"/>
      <c r="C323" s="32" t="s">
        <v>25</v>
      </c>
      <c r="D323" s="32" t="s">
        <v>25</v>
      </c>
      <c r="E323" s="32" t="s">
        <v>25</v>
      </c>
      <c r="F323" s="32" t="s">
        <v>25</v>
      </c>
      <c r="G323" s="32" t="s">
        <v>25</v>
      </c>
      <c r="H323" s="102">
        <f>SUM(H324:H326)</f>
        <v>5723.7000000000007</v>
      </c>
      <c r="I323" s="102">
        <f t="shared" ref="I323:K323" si="61">SUM(I324:I326)</f>
        <v>5485.3</v>
      </c>
      <c r="J323" s="102">
        <f t="shared" si="61"/>
        <v>3772</v>
      </c>
      <c r="K323" s="33">
        <f t="shared" si="61"/>
        <v>289</v>
      </c>
    </row>
    <row r="324" spans="1:11" ht="15.75" x14ac:dyDescent="0.25">
      <c r="A324" s="137">
        <v>42</v>
      </c>
      <c r="B324" s="44" t="s">
        <v>237</v>
      </c>
      <c r="C324" s="137">
        <v>1985</v>
      </c>
      <c r="D324" s="137" t="s">
        <v>68</v>
      </c>
      <c r="E324" s="137" t="s">
        <v>80</v>
      </c>
      <c r="F324" s="137">
        <v>2</v>
      </c>
      <c r="G324" s="137">
        <v>3</v>
      </c>
      <c r="H324" s="137">
        <v>987.5</v>
      </c>
      <c r="I324" s="137">
        <v>868</v>
      </c>
      <c r="J324" s="137">
        <v>494.5</v>
      </c>
      <c r="K324" s="188">
        <v>35</v>
      </c>
    </row>
    <row r="325" spans="1:11" ht="15.75" x14ac:dyDescent="0.25">
      <c r="A325" s="137">
        <v>43</v>
      </c>
      <c r="B325" s="44" t="s">
        <v>238</v>
      </c>
      <c r="C325" s="137">
        <v>1983</v>
      </c>
      <c r="D325" s="137">
        <v>2010</v>
      </c>
      <c r="E325" s="137" t="s">
        <v>80</v>
      </c>
      <c r="F325" s="137">
        <v>5</v>
      </c>
      <c r="G325" s="137">
        <v>6</v>
      </c>
      <c r="H325" s="137">
        <v>4383.1000000000004</v>
      </c>
      <c r="I325" s="137">
        <v>4383.1000000000004</v>
      </c>
      <c r="J325" s="137">
        <v>3043.3</v>
      </c>
      <c r="K325" s="188">
        <v>244</v>
      </c>
    </row>
    <row r="326" spans="1:11" ht="15.75" x14ac:dyDescent="0.25">
      <c r="A326" s="137">
        <v>44</v>
      </c>
      <c r="B326" s="44" t="s">
        <v>239</v>
      </c>
      <c r="C326" s="137">
        <v>1965</v>
      </c>
      <c r="D326" s="137">
        <v>2010</v>
      </c>
      <c r="E326" s="137" t="s">
        <v>151</v>
      </c>
      <c r="F326" s="137">
        <v>2</v>
      </c>
      <c r="G326" s="137">
        <v>1</v>
      </c>
      <c r="H326" s="137">
        <v>353.1</v>
      </c>
      <c r="I326" s="137">
        <v>234.2</v>
      </c>
      <c r="J326" s="137">
        <v>234.2</v>
      </c>
      <c r="K326" s="188">
        <v>10</v>
      </c>
    </row>
    <row r="327" spans="1:11" ht="32.450000000000003" customHeight="1" x14ac:dyDescent="0.2">
      <c r="A327" s="267" t="s">
        <v>30</v>
      </c>
      <c r="B327" s="268"/>
      <c r="C327" s="32" t="s">
        <v>25</v>
      </c>
      <c r="D327" s="32" t="s">
        <v>25</v>
      </c>
      <c r="E327" s="32" t="s">
        <v>25</v>
      </c>
      <c r="F327" s="32" t="s">
        <v>25</v>
      </c>
      <c r="G327" s="32" t="s">
        <v>25</v>
      </c>
      <c r="H327" s="102">
        <f>SUM(H328:H333)</f>
        <v>4672.9000000000005</v>
      </c>
      <c r="I327" s="102">
        <f t="shared" ref="I327:K327" si="62">SUM(I328:I333)</f>
        <v>4363.7</v>
      </c>
      <c r="J327" s="102">
        <f t="shared" si="62"/>
        <v>1510.8200000000002</v>
      </c>
      <c r="K327" s="33">
        <f t="shared" si="62"/>
        <v>180</v>
      </c>
    </row>
    <row r="328" spans="1:11" ht="15.75" x14ac:dyDescent="0.25">
      <c r="A328" s="137">
        <v>45</v>
      </c>
      <c r="B328" s="44" t="s">
        <v>247</v>
      </c>
      <c r="C328" s="137">
        <v>1983</v>
      </c>
      <c r="D328" s="137" t="s">
        <v>68</v>
      </c>
      <c r="E328" s="137" t="s">
        <v>205</v>
      </c>
      <c r="F328" s="137">
        <v>2</v>
      </c>
      <c r="G328" s="137">
        <v>3</v>
      </c>
      <c r="H328" s="137">
        <v>844.6</v>
      </c>
      <c r="I328" s="137">
        <v>844.6</v>
      </c>
      <c r="J328" s="137">
        <v>242.8</v>
      </c>
      <c r="K328" s="188">
        <v>16</v>
      </c>
    </row>
    <row r="329" spans="1:11" ht="15.75" x14ac:dyDescent="0.25">
      <c r="A329" s="137">
        <v>46</v>
      </c>
      <c r="B329" s="44" t="s">
        <v>248</v>
      </c>
      <c r="C329" s="137">
        <v>1987</v>
      </c>
      <c r="D329" s="137" t="s">
        <v>68</v>
      </c>
      <c r="E329" s="137" t="s">
        <v>205</v>
      </c>
      <c r="F329" s="137">
        <v>2</v>
      </c>
      <c r="G329" s="137">
        <v>3</v>
      </c>
      <c r="H329" s="137">
        <v>639.6</v>
      </c>
      <c r="I329" s="137">
        <v>639.6</v>
      </c>
      <c r="J329" s="137">
        <v>0</v>
      </c>
      <c r="K329" s="188">
        <v>27</v>
      </c>
    </row>
    <row r="330" spans="1:11" ht="15.75" x14ac:dyDescent="0.25">
      <c r="A330" s="137">
        <v>47</v>
      </c>
      <c r="B330" s="44" t="s">
        <v>249</v>
      </c>
      <c r="C330" s="137">
        <v>1983</v>
      </c>
      <c r="D330" s="137" t="s">
        <v>68</v>
      </c>
      <c r="E330" s="137" t="s">
        <v>205</v>
      </c>
      <c r="F330" s="137">
        <v>2</v>
      </c>
      <c r="G330" s="137">
        <v>3</v>
      </c>
      <c r="H330" s="137">
        <v>821.2</v>
      </c>
      <c r="I330" s="137">
        <v>720.5</v>
      </c>
      <c r="J330" s="137">
        <v>600.41999999999996</v>
      </c>
      <c r="K330" s="188">
        <v>20</v>
      </c>
    </row>
    <row r="331" spans="1:11" ht="15.75" x14ac:dyDescent="0.25">
      <c r="A331" s="137">
        <v>48</v>
      </c>
      <c r="B331" s="44" t="s">
        <v>250</v>
      </c>
      <c r="C331" s="137">
        <v>1988</v>
      </c>
      <c r="D331" s="137" t="s">
        <v>68</v>
      </c>
      <c r="E331" s="137" t="s">
        <v>205</v>
      </c>
      <c r="F331" s="137">
        <v>2</v>
      </c>
      <c r="G331" s="137">
        <v>3</v>
      </c>
      <c r="H331" s="137">
        <v>805.9</v>
      </c>
      <c r="I331" s="137">
        <v>716.7</v>
      </c>
      <c r="J331" s="137">
        <v>489.6</v>
      </c>
      <c r="K331" s="188">
        <v>20</v>
      </c>
    </row>
    <row r="332" spans="1:11" ht="15.75" x14ac:dyDescent="0.25">
      <c r="A332" s="137">
        <v>49</v>
      </c>
      <c r="B332" s="44" t="s">
        <v>251</v>
      </c>
      <c r="C332" s="137">
        <v>1974</v>
      </c>
      <c r="D332" s="137" t="s">
        <v>68</v>
      </c>
      <c r="E332" s="137" t="s">
        <v>55</v>
      </c>
      <c r="F332" s="137">
        <v>2</v>
      </c>
      <c r="G332" s="137">
        <v>2</v>
      </c>
      <c r="H332" s="137">
        <v>775.9</v>
      </c>
      <c r="I332" s="137">
        <v>716.9</v>
      </c>
      <c r="J332" s="137">
        <v>86.6</v>
      </c>
      <c r="K332" s="188">
        <v>50</v>
      </c>
    </row>
    <row r="333" spans="1:11" ht="15.75" x14ac:dyDescent="0.25">
      <c r="A333" s="137">
        <v>50</v>
      </c>
      <c r="B333" s="44" t="s">
        <v>252</v>
      </c>
      <c r="C333" s="137">
        <v>1974</v>
      </c>
      <c r="D333" s="137" t="s">
        <v>68</v>
      </c>
      <c r="E333" s="137" t="s">
        <v>55</v>
      </c>
      <c r="F333" s="137">
        <v>2</v>
      </c>
      <c r="G333" s="137">
        <v>2</v>
      </c>
      <c r="H333" s="137">
        <v>785.7</v>
      </c>
      <c r="I333" s="137">
        <v>725.4</v>
      </c>
      <c r="J333" s="137">
        <v>91.4</v>
      </c>
      <c r="K333" s="188">
        <v>47</v>
      </c>
    </row>
    <row r="334" spans="1:11" ht="31.9" customHeight="1" x14ac:dyDescent="0.2">
      <c r="A334" s="284" t="s">
        <v>26</v>
      </c>
      <c r="B334" s="285"/>
      <c r="C334" s="32" t="s">
        <v>25</v>
      </c>
      <c r="D334" s="32" t="s">
        <v>25</v>
      </c>
      <c r="E334" s="32" t="s">
        <v>25</v>
      </c>
      <c r="F334" s="32" t="s">
        <v>25</v>
      </c>
      <c r="G334" s="32" t="s">
        <v>25</v>
      </c>
      <c r="H334" s="102">
        <f>H335</f>
        <v>827.8</v>
      </c>
      <c r="I334" s="102">
        <f t="shared" ref="I334:K334" si="63">I335</f>
        <v>737.1</v>
      </c>
      <c r="J334" s="102">
        <f t="shared" si="63"/>
        <v>737.1</v>
      </c>
      <c r="K334" s="33">
        <f t="shared" si="63"/>
        <v>26</v>
      </c>
    </row>
    <row r="335" spans="1:11" ht="15.75" x14ac:dyDescent="0.25">
      <c r="A335" s="137">
        <v>51</v>
      </c>
      <c r="B335" s="44" t="s">
        <v>255</v>
      </c>
      <c r="C335" s="137">
        <v>1978</v>
      </c>
      <c r="D335" s="137" t="s">
        <v>68</v>
      </c>
      <c r="E335" s="137" t="s">
        <v>205</v>
      </c>
      <c r="F335" s="137">
        <v>2</v>
      </c>
      <c r="G335" s="137">
        <v>3</v>
      </c>
      <c r="H335" s="137">
        <v>827.8</v>
      </c>
      <c r="I335" s="137">
        <v>737.1</v>
      </c>
      <c r="J335" s="137">
        <v>737.1</v>
      </c>
      <c r="K335" s="188">
        <v>26</v>
      </c>
    </row>
    <row r="336" spans="1:11" ht="33" customHeight="1" x14ac:dyDescent="0.2">
      <c r="A336" s="267" t="s">
        <v>31</v>
      </c>
      <c r="B336" s="268"/>
      <c r="C336" s="32" t="s">
        <v>25</v>
      </c>
      <c r="D336" s="32" t="s">
        <v>25</v>
      </c>
      <c r="E336" s="32" t="s">
        <v>25</v>
      </c>
      <c r="F336" s="32" t="s">
        <v>25</v>
      </c>
      <c r="G336" s="32" t="s">
        <v>25</v>
      </c>
      <c r="H336" s="102">
        <f>SUM(H337:H340)</f>
        <v>8112</v>
      </c>
      <c r="I336" s="102">
        <f t="shared" ref="I336:K336" si="64">SUM(I337:I340)</f>
        <v>7405</v>
      </c>
      <c r="J336" s="102">
        <f t="shared" si="64"/>
        <v>6968.7</v>
      </c>
      <c r="K336" s="33">
        <f t="shared" si="64"/>
        <v>290</v>
      </c>
    </row>
    <row r="337" spans="1:25" ht="15.75" x14ac:dyDescent="0.25">
      <c r="A337" s="137">
        <v>52</v>
      </c>
      <c r="B337" s="44" t="s">
        <v>262</v>
      </c>
      <c r="C337" s="137">
        <v>1964</v>
      </c>
      <c r="D337" s="137"/>
      <c r="E337" s="137" t="s">
        <v>254</v>
      </c>
      <c r="F337" s="137">
        <v>4</v>
      </c>
      <c r="G337" s="137">
        <v>2</v>
      </c>
      <c r="H337" s="137">
        <v>1296.5</v>
      </c>
      <c r="I337" s="137">
        <v>1198.0999999999999</v>
      </c>
      <c r="J337" s="137">
        <v>1070.5999999999999</v>
      </c>
      <c r="K337" s="188">
        <v>51</v>
      </c>
    </row>
    <row r="338" spans="1:25" ht="15.75" x14ac:dyDescent="0.25">
      <c r="A338" s="137">
        <v>53</v>
      </c>
      <c r="B338" s="44" t="s">
        <v>263</v>
      </c>
      <c r="C338" s="137">
        <v>1964</v>
      </c>
      <c r="D338" s="137"/>
      <c r="E338" s="137" t="s">
        <v>254</v>
      </c>
      <c r="F338" s="137">
        <v>4</v>
      </c>
      <c r="G338" s="137">
        <v>2</v>
      </c>
      <c r="H338" s="137">
        <v>1292.5</v>
      </c>
      <c r="I338" s="137">
        <v>1194.0999999999999</v>
      </c>
      <c r="J338" s="137">
        <v>1085</v>
      </c>
      <c r="K338" s="188">
        <v>62</v>
      </c>
    </row>
    <row r="339" spans="1:25" ht="15.75" x14ac:dyDescent="0.25">
      <c r="A339" s="137">
        <v>54</v>
      </c>
      <c r="B339" s="44" t="s">
        <v>264</v>
      </c>
      <c r="C339" s="137">
        <v>1998</v>
      </c>
      <c r="D339" s="137"/>
      <c r="E339" s="137" t="s">
        <v>254</v>
      </c>
      <c r="F339" s="137">
        <v>5</v>
      </c>
      <c r="G339" s="137">
        <v>6</v>
      </c>
      <c r="H339" s="154">
        <v>4949.7</v>
      </c>
      <c r="I339" s="154">
        <v>4492.1000000000004</v>
      </c>
      <c r="J339" s="154">
        <v>4292.3999999999996</v>
      </c>
      <c r="K339" s="188">
        <v>147</v>
      </c>
    </row>
    <row r="340" spans="1:25" ht="15.75" x14ac:dyDescent="0.25">
      <c r="A340" s="137">
        <v>55</v>
      </c>
      <c r="B340" s="44" t="s">
        <v>265</v>
      </c>
      <c r="C340" s="137">
        <v>1978</v>
      </c>
      <c r="D340" s="137"/>
      <c r="E340" s="137" t="s">
        <v>254</v>
      </c>
      <c r="F340" s="137">
        <v>2</v>
      </c>
      <c r="G340" s="137">
        <v>2</v>
      </c>
      <c r="H340" s="137">
        <v>573.29999999999995</v>
      </c>
      <c r="I340" s="137">
        <v>520.70000000000005</v>
      </c>
      <c r="J340" s="137">
        <v>520.70000000000005</v>
      </c>
      <c r="K340" s="188">
        <v>30</v>
      </c>
    </row>
    <row r="341" spans="1:25" ht="34.15" customHeight="1" x14ac:dyDescent="0.2">
      <c r="A341" s="267" t="s">
        <v>28</v>
      </c>
      <c r="B341" s="268"/>
      <c r="C341" s="32" t="s">
        <v>25</v>
      </c>
      <c r="D341" s="32" t="s">
        <v>25</v>
      </c>
      <c r="E341" s="32" t="s">
        <v>25</v>
      </c>
      <c r="F341" s="32" t="s">
        <v>25</v>
      </c>
      <c r="G341" s="32" t="s">
        <v>25</v>
      </c>
      <c r="H341" s="102">
        <f>SUM(H342:H346)</f>
        <v>24279.25</v>
      </c>
      <c r="I341" s="102">
        <f t="shared" ref="I341:K341" si="65">SUM(I342:I346)</f>
        <v>19552.699999999997</v>
      </c>
      <c r="J341" s="102">
        <f t="shared" si="65"/>
        <v>16048.949999999999</v>
      </c>
      <c r="K341" s="33">
        <f t="shared" si="65"/>
        <v>771</v>
      </c>
    </row>
    <row r="342" spans="1:25" ht="15.75" x14ac:dyDescent="0.2">
      <c r="A342" s="111">
        <v>56</v>
      </c>
      <c r="B342" s="79" t="s">
        <v>279</v>
      </c>
      <c r="C342" s="111">
        <v>1998</v>
      </c>
      <c r="D342" s="40" t="s">
        <v>68</v>
      </c>
      <c r="E342" s="41" t="s">
        <v>280</v>
      </c>
      <c r="F342" s="48">
        <v>5</v>
      </c>
      <c r="G342" s="48">
        <v>5</v>
      </c>
      <c r="H342" s="65">
        <v>6642.9</v>
      </c>
      <c r="I342" s="49">
        <v>5760.4</v>
      </c>
      <c r="J342" s="65">
        <v>4863.1000000000004</v>
      </c>
      <c r="K342" s="211">
        <v>221</v>
      </c>
    </row>
    <row r="343" spans="1:25" ht="15.75" x14ac:dyDescent="0.2">
      <c r="A343" s="111">
        <v>57</v>
      </c>
      <c r="B343" s="79" t="s">
        <v>281</v>
      </c>
      <c r="C343" s="111">
        <v>1998</v>
      </c>
      <c r="D343" s="40" t="s">
        <v>68</v>
      </c>
      <c r="E343" s="41" t="s">
        <v>55</v>
      </c>
      <c r="F343" s="48">
        <v>5</v>
      </c>
      <c r="G343" s="48">
        <v>3</v>
      </c>
      <c r="H343" s="65">
        <v>3576.6</v>
      </c>
      <c r="I343" s="49">
        <v>3576.6</v>
      </c>
      <c r="J343" s="65">
        <v>3398.7</v>
      </c>
      <c r="K343" s="211">
        <v>164</v>
      </c>
    </row>
    <row r="344" spans="1:25" ht="15.75" x14ac:dyDescent="0.25">
      <c r="A344" s="137">
        <v>58</v>
      </c>
      <c r="B344" s="44" t="s">
        <v>282</v>
      </c>
      <c r="C344" s="137">
        <v>1981</v>
      </c>
      <c r="D344" s="137" t="s">
        <v>68</v>
      </c>
      <c r="E344" s="137" t="s">
        <v>55</v>
      </c>
      <c r="F344" s="137">
        <v>5</v>
      </c>
      <c r="G344" s="137">
        <v>8</v>
      </c>
      <c r="H344" s="154">
        <v>7071.05</v>
      </c>
      <c r="I344" s="154">
        <v>5251.5</v>
      </c>
      <c r="J344" s="137">
        <v>4695.45</v>
      </c>
      <c r="K344" s="188">
        <v>219</v>
      </c>
    </row>
    <row r="345" spans="1:25" ht="15.75" x14ac:dyDescent="0.25">
      <c r="A345" s="137">
        <v>59</v>
      </c>
      <c r="B345" s="44" t="s">
        <v>283</v>
      </c>
      <c r="C345" s="137">
        <v>1976</v>
      </c>
      <c r="D345" s="137" t="s">
        <v>68</v>
      </c>
      <c r="E345" s="137" t="s">
        <v>55</v>
      </c>
      <c r="F345" s="137">
        <v>5</v>
      </c>
      <c r="G345" s="137">
        <v>6</v>
      </c>
      <c r="H345" s="154">
        <v>6301.5</v>
      </c>
      <c r="I345" s="154">
        <v>4548.1000000000004</v>
      </c>
      <c r="J345" s="137">
        <v>2720.3</v>
      </c>
      <c r="K345" s="188">
        <v>142</v>
      </c>
    </row>
    <row r="346" spans="1:25" ht="15.75" x14ac:dyDescent="0.25">
      <c r="A346" s="137">
        <v>60</v>
      </c>
      <c r="B346" s="44" t="s">
        <v>284</v>
      </c>
      <c r="C346" s="137">
        <v>1969</v>
      </c>
      <c r="D346" s="137" t="s">
        <v>68</v>
      </c>
      <c r="E346" s="137" t="s">
        <v>55</v>
      </c>
      <c r="F346" s="137">
        <v>2</v>
      </c>
      <c r="G346" s="137">
        <v>2</v>
      </c>
      <c r="H346" s="137">
        <v>687.2</v>
      </c>
      <c r="I346" s="137">
        <v>416.1</v>
      </c>
      <c r="J346" s="137">
        <v>371.4</v>
      </c>
      <c r="K346" s="188">
        <v>25</v>
      </c>
    </row>
    <row r="347" spans="1:25" ht="29.45" customHeight="1" x14ac:dyDescent="0.2">
      <c r="A347" s="267" t="s">
        <v>305</v>
      </c>
      <c r="B347" s="268"/>
      <c r="C347" s="32" t="s">
        <v>25</v>
      </c>
      <c r="D347" s="32" t="s">
        <v>25</v>
      </c>
      <c r="E347" s="32" t="s">
        <v>25</v>
      </c>
      <c r="F347" s="32" t="s">
        <v>25</v>
      </c>
      <c r="G347" s="32" t="s">
        <v>25</v>
      </c>
      <c r="H347" s="102">
        <f>SUM(H348:H359)</f>
        <v>71583.000000000015</v>
      </c>
      <c r="I347" s="102">
        <f t="shared" ref="I347:K347" si="66">SUM(I348:I359)</f>
        <v>61156.200000000004</v>
      </c>
      <c r="J347" s="102">
        <f t="shared" si="66"/>
        <v>54209.5</v>
      </c>
      <c r="K347" s="33">
        <f t="shared" si="66"/>
        <v>1878</v>
      </c>
    </row>
    <row r="348" spans="1:25" s="195" customFormat="1" ht="47.25" x14ac:dyDescent="0.25">
      <c r="A348" s="137">
        <v>61</v>
      </c>
      <c r="B348" s="191" t="s">
        <v>322</v>
      </c>
      <c r="C348" s="192">
        <v>1994</v>
      </c>
      <c r="D348" s="192" t="s">
        <v>135</v>
      </c>
      <c r="E348" s="192" t="s">
        <v>323</v>
      </c>
      <c r="F348" s="192">
        <v>9</v>
      </c>
      <c r="G348" s="192">
        <v>2</v>
      </c>
      <c r="H348" s="192">
        <v>5227.3999999999996</v>
      </c>
      <c r="I348" s="193">
        <v>4390</v>
      </c>
      <c r="J348" s="192">
        <v>4161.8</v>
      </c>
      <c r="K348" s="192">
        <v>174</v>
      </c>
      <c r="L348" s="194"/>
      <c r="M348" s="194"/>
      <c r="N348" s="194"/>
      <c r="O348" s="194"/>
      <c r="P348" s="194"/>
      <c r="Q348" s="194"/>
      <c r="R348" s="194"/>
      <c r="S348" s="194"/>
      <c r="T348" s="194"/>
      <c r="U348" s="194"/>
      <c r="V348" s="194"/>
      <c r="W348" s="194"/>
      <c r="X348" s="194"/>
      <c r="Y348" s="194"/>
    </row>
    <row r="349" spans="1:25" s="195" customFormat="1" ht="15.75" x14ac:dyDescent="0.25">
      <c r="A349" s="137">
        <f>A348+1</f>
        <v>62</v>
      </c>
      <c r="B349" s="196" t="s">
        <v>324</v>
      </c>
      <c r="C349" s="197">
        <v>1995</v>
      </c>
      <c r="D349" s="198" t="s">
        <v>135</v>
      </c>
      <c r="E349" s="198" t="s">
        <v>254</v>
      </c>
      <c r="F349" s="197">
        <v>9</v>
      </c>
      <c r="G349" s="197">
        <v>4</v>
      </c>
      <c r="H349" s="198">
        <v>9214</v>
      </c>
      <c r="I349" s="198">
        <v>8268.2000000000007</v>
      </c>
      <c r="J349" s="198">
        <v>7648.3</v>
      </c>
      <c r="K349" s="197">
        <v>149</v>
      </c>
      <c r="L349" s="194"/>
      <c r="M349" s="194"/>
      <c r="N349" s="194"/>
      <c r="O349" s="194"/>
      <c r="P349" s="194"/>
      <c r="Q349" s="194"/>
      <c r="R349" s="194"/>
      <c r="S349" s="194"/>
      <c r="T349" s="194"/>
      <c r="U349" s="194"/>
      <c r="V349" s="194"/>
      <c r="W349" s="194"/>
      <c r="X349" s="194"/>
      <c r="Y349" s="194"/>
    </row>
    <row r="350" spans="1:25" s="195" customFormat="1" ht="15.75" x14ac:dyDescent="0.25">
      <c r="A350" s="137">
        <f t="shared" ref="A350:A359" si="67">A349+1</f>
        <v>63</v>
      </c>
      <c r="B350" s="199" t="s">
        <v>325</v>
      </c>
      <c r="C350" s="200">
        <v>1973</v>
      </c>
      <c r="D350" s="201" t="s">
        <v>135</v>
      </c>
      <c r="E350" s="201" t="s">
        <v>254</v>
      </c>
      <c r="F350" s="200">
        <v>9</v>
      </c>
      <c r="G350" s="200">
        <v>1</v>
      </c>
      <c r="H350" s="201">
        <v>3823.1</v>
      </c>
      <c r="I350" s="201">
        <v>3462.8</v>
      </c>
      <c r="J350" s="201">
        <v>1997.4</v>
      </c>
      <c r="K350" s="200">
        <v>94</v>
      </c>
      <c r="L350" s="194"/>
      <c r="M350" s="194"/>
      <c r="N350" s="194"/>
      <c r="O350" s="194"/>
      <c r="P350" s="194"/>
      <c r="Q350" s="194"/>
      <c r="R350" s="194"/>
      <c r="S350" s="194"/>
      <c r="T350" s="194"/>
      <c r="U350" s="194"/>
      <c r="V350" s="194"/>
      <c r="W350" s="194"/>
      <c r="X350" s="194"/>
      <c r="Y350" s="194"/>
    </row>
    <row r="351" spans="1:25" s="195" customFormat="1" ht="15.75" x14ac:dyDescent="0.25">
      <c r="A351" s="137">
        <f t="shared" si="67"/>
        <v>64</v>
      </c>
      <c r="B351" s="202" t="s">
        <v>326</v>
      </c>
      <c r="C351" s="200">
        <v>1974</v>
      </c>
      <c r="D351" s="201" t="s">
        <v>135</v>
      </c>
      <c r="E351" s="201" t="s">
        <v>254</v>
      </c>
      <c r="F351" s="200">
        <v>9</v>
      </c>
      <c r="G351" s="200">
        <v>1</v>
      </c>
      <c r="H351" s="201">
        <v>3021.4</v>
      </c>
      <c r="I351" s="201">
        <v>2394.8000000000002</v>
      </c>
      <c r="J351" s="201">
        <v>2194.6999999999998</v>
      </c>
      <c r="K351" s="200">
        <v>91</v>
      </c>
      <c r="L351" s="194"/>
      <c r="M351" s="194"/>
      <c r="N351" s="194"/>
      <c r="O351" s="194"/>
      <c r="P351" s="194"/>
      <c r="Q351" s="194"/>
      <c r="R351" s="194"/>
      <c r="S351" s="194"/>
      <c r="T351" s="194"/>
      <c r="U351" s="194"/>
      <c r="V351" s="194"/>
      <c r="W351" s="194"/>
      <c r="X351" s="194"/>
      <c r="Y351" s="194"/>
    </row>
    <row r="352" spans="1:25" s="195" customFormat="1" ht="15.75" x14ac:dyDescent="0.25">
      <c r="A352" s="137">
        <f t="shared" si="67"/>
        <v>65</v>
      </c>
      <c r="B352" s="202" t="s">
        <v>327</v>
      </c>
      <c r="C352" s="200">
        <v>1974</v>
      </c>
      <c r="D352" s="201" t="s">
        <v>135</v>
      </c>
      <c r="E352" s="201" t="s">
        <v>254</v>
      </c>
      <c r="F352" s="200">
        <v>9</v>
      </c>
      <c r="G352" s="200">
        <v>1</v>
      </c>
      <c r="H352" s="201">
        <v>2991.2</v>
      </c>
      <c r="I352" s="201">
        <v>2378.1999999999998</v>
      </c>
      <c r="J352" s="201">
        <v>2292.1</v>
      </c>
      <c r="K352" s="200">
        <v>73</v>
      </c>
      <c r="L352" s="194"/>
      <c r="M352" s="194"/>
      <c r="N352" s="194"/>
      <c r="O352" s="194"/>
      <c r="P352" s="194"/>
      <c r="Q352" s="194"/>
      <c r="R352" s="194"/>
      <c r="S352" s="194"/>
      <c r="T352" s="194"/>
      <c r="U352" s="194"/>
      <c r="V352" s="194"/>
      <c r="W352" s="194"/>
      <c r="X352" s="194"/>
      <c r="Y352" s="194"/>
    </row>
    <row r="353" spans="1:25" s="195" customFormat="1" ht="15.75" x14ac:dyDescent="0.25">
      <c r="A353" s="137">
        <f t="shared" si="67"/>
        <v>66</v>
      </c>
      <c r="B353" s="202" t="s">
        <v>328</v>
      </c>
      <c r="C353" s="200">
        <v>1975</v>
      </c>
      <c r="D353" s="201" t="s">
        <v>135</v>
      </c>
      <c r="E353" s="201" t="s">
        <v>254</v>
      </c>
      <c r="F353" s="200">
        <v>9</v>
      </c>
      <c r="G353" s="200">
        <v>1</v>
      </c>
      <c r="H353" s="201">
        <v>3410</v>
      </c>
      <c r="I353" s="201">
        <v>3133.1</v>
      </c>
      <c r="J353" s="201">
        <v>2096.9</v>
      </c>
      <c r="K353" s="200">
        <v>72</v>
      </c>
      <c r="L353" s="194"/>
      <c r="M353" s="194"/>
      <c r="N353" s="194"/>
      <c r="O353" s="194"/>
      <c r="P353" s="194"/>
      <c r="Q353" s="194"/>
      <c r="R353" s="194"/>
      <c r="S353" s="194"/>
      <c r="T353" s="194"/>
      <c r="U353" s="194"/>
      <c r="V353" s="194"/>
      <c r="W353" s="194"/>
      <c r="X353" s="194"/>
      <c r="Y353" s="194"/>
    </row>
    <row r="354" spans="1:25" s="195" customFormat="1" ht="15.75" x14ac:dyDescent="0.25">
      <c r="A354" s="137">
        <f t="shared" si="67"/>
        <v>67</v>
      </c>
      <c r="B354" s="203" t="s">
        <v>329</v>
      </c>
      <c r="C354" s="200">
        <v>1993</v>
      </c>
      <c r="D354" s="201" t="s">
        <v>135</v>
      </c>
      <c r="E354" s="201" t="s">
        <v>254</v>
      </c>
      <c r="F354" s="200">
        <v>9</v>
      </c>
      <c r="G354" s="200">
        <v>2</v>
      </c>
      <c r="H354" s="201">
        <v>5781</v>
      </c>
      <c r="I354" s="201">
        <v>4700.8999999999996</v>
      </c>
      <c r="J354" s="201">
        <v>4017.9</v>
      </c>
      <c r="K354" s="200">
        <v>127</v>
      </c>
      <c r="L354" s="194"/>
      <c r="M354" s="194"/>
      <c r="N354" s="194"/>
      <c r="O354" s="194"/>
      <c r="P354" s="194"/>
      <c r="Q354" s="194"/>
      <c r="R354" s="194"/>
      <c r="S354" s="194"/>
      <c r="T354" s="194"/>
      <c r="U354" s="194"/>
      <c r="V354" s="194"/>
      <c r="W354" s="194"/>
      <c r="X354" s="194"/>
      <c r="Y354" s="194"/>
    </row>
    <row r="355" spans="1:25" s="195" customFormat="1" ht="15.75" x14ac:dyDescent="0.25">
      <c r="A355" s="137">
        <f t="shared" si="67"/>
        <v>68</v>
      </c>
      <c r="B355" s="204" t="s">
        <v>330</v>
      </c>
      <c r="C355" s="205" t="s">
        <v>331</v>
      </c>
      <c r="D355" s="206" t="s">
        <v>135</v>
      </c>
      <c r="E355" s="206" t="s">
        <v>254</v>
      </c>
      <c r="F355" s="207">
        <v>6</v>
      </c>
      <c r="G355" s="207">
        <v>3</v>
      </c>
      <c r="H355" s="206">
        <v>4028.7</v>
      </c>
      <c r="I355" s="208">
        <v>4028.7</v>
      </c>
      <c r="J355" s="206">
        <v>4028.7</v>
      </c>
      <c r="K355" s="207">
        <v>174</v>
      </c>
      <c r="L355" s="194"/>
      <c r="M355" s="194"/>
      <c r="N355" s="194"/>
      <c r="O355" s="194"/>
      <c r="P355" s="194"/>
      <c r="Q355" s="194"/>
      <c r="R355" s="194"/>
      <c r="S355" s="194"/>
      <c r="T355" s="194"/>
      <c r="U355" s="194"/>
      <c r="V355" s="194"/>
      <c r="W355" s="194"/>
      <c r="X355" s="194"/>
      <c r="Y355" s="194"/>
    </row>
    <row r="356" spans="1:25" s="195" customFormat="1" ht="15.75" x14ac:dyDescent="0.25">
      <c r="A356" s="137">
        <f t="shared" si="67"/>
        <v>69</v>
      </c>
      <c r="B356" s="204" t="s">
        <v>332</v>
      </c>
      <c r="C356" s="205" t="s">
        <v>333</v>
      </c>
      <c r="D356" s="206" t="s">
        <v>135</v>
      </c>
      <c r="E356" s="206" t="s">
        <v>254</v>
      </c>
      <c r="F356" s="207">
        <v>9</v>
      </c>
      <c r="G356" s="207">
        <v>9</v>
      </c>
      <c r="H356" s="208">
        <v>22484.3</v>
      </c>
      <c r="I356" s="208">
        <v>18262.599999999999</v>
      </c>
      <c r="J356" s="206">
        <v>16865.900000000001</v>
      </c>
      <c r="K356" s="207">
        <v>651</v>
      </c>
      <c r="L356" s="194"/>
      <c r="M356" s="194"/>
      <c r="N356" s="194"/>
      <c r="O356" s="194"/>
      <c r="P356" s="194"/>
      <c r="Q356" s="194"/>
      <c r="R356" s="194"/>
      <c r="S356" s="194"/>
      <c r="T356" s="194"/>
      <c r="U356" s="194"/>
      <c r="V356" s="194"/>
      <c r="W356" s="194"/>
      <c r="X356" s="194"/>
      <c r="Y356" s="194"/>
    </row>
    <row r="357" spans="1:25" s="195" customFormat="1" ht="15.75" x14ac:dyDescent="0.25">
      <c r="A357" s="137">
        <f t="shared" si="67"/>
        <v>70</v>
      </c>
      <c r="B357" s="202" t="s">
        <v>334</v>
      </c>
      <c r="C357" s="200">
        <v>1994</v>
      </c>
      <c r="D357" s="201" t="s">
        <v>135</v>
      </c>
      <c r="E357" s="201" t="s">
        <v>254</v>
      </c>
      <c r="F357" s="200">
        <v>9</v>
      </c>
      <c r="G357" s="200">
        <v>2</v>
      </c>
      <c r="H357" s="201">
        <v>5438.5</v>
      </c>
      <c r="I357" s="201">
        <v>4440.3999999999996</v>
      </c>
      <c r="J357" s="201">
        <v>4440.3999999999996</v>
      </c>
      <c r="K357" s="200">
        <v>175</v>
      </c>
      <c r="L357" s="194"/>
      <c r="M357" s="194"/>
      <c r="N357" s="194"/>
      <c r="O357" s="194"/>
      <c r="P357" s="194"/>
      <c r="Q357" s="194"/>
      <c r="R357" s="194"/>
      <c r="S357" s="194"/>
      <c r="T357" s="194"/>
      <c r="U357" s="194"/>
      <c r="V357" s="194"/>
      <c r="W357" s="194"/>
      <c r="X357" s="194"/>
      <c r="Y357" s="194"/>
    </row>
    <row r="358" spans="1:25" s="195" customFormat="1" ht="15.75" x14ac:dyDescent="0.25">
      <c r="A358" s="137">
        <f t="shared" si="67"/>
        <v>71</v>
      </c>
      <c r="B358" s="202" t="s">
        <v>335</v>
      </c>
      <c r="C358" s="200">
        <v>1995</v>
      </c>
      <c r="D358" s="201" t="s">
        <v>135</v>
      </c>
      <c r="E358" s="201" t="s">
        <v>254</v>
      </c>
      <c r="F358" s="201">
        <v>7</v>
      </c>
      <c r="G358" s="201">
        <v>1</v>
      </c>
      <c r="H358" s="201">
        <v>2746.6</v>
      </c>
      <c r="I358" s="201">
        <v>2544.9</v>
      </c>
      <c r="J358" s="201">
        <v>1815.7</v>
      </c>
      <c r="K358" s="200">
        <v>16</v>
      </c>
      <c r="L358" s="194"/>
      <c r="M358" s="194"/>
      <c r="N358" s="194"/>
      <c r="O358" s="194"/>
      <c r="P358" s="194"/>
      <c r="Q358" s="194"/>
      <c r="R358" s="194"/>
      <c r="S358" s="194"/>
      <c r="T358" s="194"/>
      <c r="U358" s="194"/>
      <c r="V358" s="194"/>
      <c r="W358" s="194"/>
      <c r="X358" s="194"/>
      <c r="Y358" s="194"/>
    </row>
    <row r="359" spans="1:25" s="195" customFormat="1" ht="15.75" x14ac:dyDescent="0.25">
      <c r="A359" s="137">
        <f t="shared" si="67"/>
        <v>72</v>
      </c>
      <c r="B359" s="203" t="s">
        <v>336</v>
      </c>
      <c r="C359" s="200">
        <v>1995</v>
      </c>
      <c r="D359" s="201" t="s">
        <v>135</v>
      </c>
      <c r="E359" s="201" t="s">
        <v>254</v>
      </c>
      <c r="F359" s="201">
        <v>9</v>
      </c>
      <c r="G359" s="201">
        <v>1</v>
      </c>
      <c r="H359" s="201">
        <v>3416.8</v>
      </c>
      <c r="I359" s="201">
        <v>3151.6</v>
      </c>
      <c r="J359" s="201">
        <v>2649.7</v>
      </c>
      <c r="K359" s="200">
        <v>82</v>
      </c>
      <c r="L359" s="194"/>
      <c r="M359" s="194"/>
      <c r="N359" s="194"/>
      <c r="O359" s="194"/>
      <c r="P359" s="194"/>
      <c r="Q359" s="194"/>
      <c r="R359" s="194"/>
      <c r="S359" s="194"/>
      <c r="T359" s="194"/>
      <c r="U359" s="194"/>
      <c r="V359" s="194"/>
      <c r="W359" s="194"/>
      <c r="X359" s="194"/>
      <c r="Y359" s="194"/>
    </row>
    <row r="360" spans="1:25" ht="33" customHeight="1" x14ac:dyDescent="0.2">
      <c r="A360" s="267" t="s">
        <v>337</v>
      </c>
      <c r="B360" s="268"/>
      <c r="C360" s="32" t="s">
        <v>25</v>
      </c>
      <c r="D360" s="32" t="s">
        <v>25</v>
      </c>
      <c r="E360" s="32" t="s">
        <v>25</v>
      </c>
      <c r="F360" s="32" t="s">
        <v>25</v>
      </c>
      <c r="G360" s="32" t="s">
        <v>25</v>
      </c>
      <c r="H360" s="102">
        <f>SUM(H361:H361)</f>
        <v>806.8</v>
      </c>
      <c r="I360" s="102">
        <f>SUM(I361:I361)</f>
        <v>514.70000000000005</v>
      </c>
      <c r="J360" s="102">
        <f t="shared" ref="J360:K360" si="68">SUM(J361:J361)</f>
        <v>514.70000000000005</v>
      </c>
      <c r="K360" s="33">
        <f t="shared" si="68"/>
        <v>22</v>
      </c>
    </row>
    <row r="361" spans="1:25" ht="16.899999999999999" customHeight="1" x14ac:dyDescent="0.25">
      <c r="A361" s="137">
        <v>73</v>
      </c>
      <c r="B361" s="35" t="s">
        <v>342</v>
      </c>
      <c r="C361" s="103">
        <v>1971</v>
      </c>
      <c r="D361" s="103" t="s">
        <v>68</v>
      </c>
      <c r="E361" s="103" t="s">
        <v>205</v>
      </c>
      <c r="F361" s="103">
        <v>2</v>
      </c>
      <c r="G361" s="103">
        <v>3</v>
      </c>
      <c r="H361" s="201">
        <v>806.8</v>
      </c>
      <c r="I361" s="201">
        <v>514.70000000000005</v>
      </c>
      <c r="J361" s="201">
        <v>514.70000000000005</v>
      </c>
      <c r="K361" s="200">
        <v>22</v>
      </c>
    </row>
    <row r="362" spans="1:25" ht="33" customHeight="1" x14ac:dyDescent="0.2">
      <c r="A362" s="267" t="s">
        <v>357</v>
      </c>
      <c r="B362" s="268"/>
      <c r="C362" s="32" t="s">
        <v>25</v>
      </c>
      <c r="D362" s="32" t="s">
        <v>25</v>
      </c>
      <c r="E362" s="32" t="s">
        <v>25</v>
      </c>
      <c r="F362" s="32" t="s">
        <v>25</v>
      </c>
      <c r="G362" s="32" t="s">
        <v>25</v>
      </c>
      <c r="H362" s="102">
        <f>SUM(H363:H367)</f>
        <v>27047.73</v>
      </c>
      <c r="I362" s="102">
        <f>SUM(I363:I367)</f>
        <v>24006.58</v>
      </c>
      <c r="J362" s="102">
        <f>SUM(J363:J367)</f>
        <v>22653.200000000001</v>
      </c>
      <c r="K362" s="33">
        <f>SUM(K363:K367)</f>
        <v>1268</v>
      </c>
    </row>
    <row r="363" spans="1:25" ht="15.75" x14ac:dyDescent="0.25">
      <c r="A363" s="137">
        <v>74</v>
      </c>
      <c r="B363" s="191" t="s">
        <v>355</v>
      </c>
      <c r="C363" s="192">
        <v>1976</v>
      </c>
      <c r="D363" s="192" t="s">
        <v>135</v>
      </c>
      <c r="E363" s="192" t="s">
        <v>347</v>
      </c>
      <c r="F363" s="192">
        <v>5</v>
      </c>
      <c r="G363" s="192">
        <v>8</v>
      </c>
      <c r="H363" s="192">
        <v>5345.9</v>
      </c>
      <c r="I363" s="193">
        <v>4838.5</v>
      </c>
      <c r="J363" s="216">
        <v>4237.5</v>
      </c>
      <c r="K363" s="223">
        <v>266</v>
      </c>
    </row>
    <row r="364" spans="1:25" ht="15.75" x14ac:dyDescent="0.25">
      <c r="A364" s="137">
        <f>A363+1</f>
        <v>75</v>
      </c>
      <c r="B364" s="199" t="s">
        <v>351</v>
      </c>
      <c r="C364" s="200">
        <v>1976</v>
      </c>
      <c r="D364" s="201" t="s">
        <v>135</v>
      </c>
      <c r="E364" s="201" t="s">
        <v>347</v>
      </c>
      <c r="F364" s="200">
        <v>5</v>
      </c>
      <c r="G364" s="200">
        <v>8</v>
      </c>
      <c r="H364" s="201">
        <v>5364.03</v>
      </c>
      <c r="I364" s="201">
        <v>5035.38</v>
      </c>
      <c r="J364" s="217">
        <v>4725.3999999999996</v>
      </c>
      <c r="K364" s="218">
        <v>310</v>
      </c>
    </row>
    <row r="365" spans="1:25" ht="15.75" x14ac:dyDescent="0.25">
      <c r="A365" s="137">
        <f t="shared" ref="A365:A367" si="69">A364+1</f>
        <v>76</v>
      </c>
      <c r="B365" s="202" t="s">
        <v>353</v>
      </c>
      <c r="C365" s="200">
        <v>1976</v>
      </c>
      <c r="D365" s="201" t="s">
        <v>349</v>
      </c>
      <c r="E365" s="201" t="s">
        <v>347</v>
      </c>
      <c r="F365" s="200">
        <v>5</v>
      </c>
      <c r="G365" s="200">
        <v>6</v>
      </c>
      <c r="H365" s="201">
        <v>3973.5</v>
      </c>
      <c r="I365" s="201">
        <v>3804.5</v>
      </c>
      <c r="J365" s="217">
        <v>3579.4</v>
      </c>
      <c r="K365" s="218">
        <v>193</v>
      </c>
    </row>
    <row r="366" spans="1:25" ht="15.75" x14ac:dyDescent="0.25">
      <c r="A366" s="137">
        <f t="shared" si="69"/>
        <v>77</v>
      </c>
      <c r="B366" s="202" t="s">
        <v>359</v>
      </c>
      <c r="C366" s="200">
        <v>1986</v>
      </c>
      <c r="D366" s="201"/>
      <c r="E366" s="201" t="s">
        <v>347</v>
      </c>
      <c r="F366" s="200">
        <v>9</v>
      </c>
      <c r="G366" s="200">
        <v>4</v>
      </c>
      <c r="H366" s="201">
        <v>7911</v>
      </c>
      <c r="I366" s="201">
        <v>7878.6</v>
      </c>
      <c r="J366" s="217">
        <v>7733.7</v>
      </c>
      <c r="K366" s="218">
        <v>364</v>
      </c>
    </row>
    <row r="367" spans="1:25" ht="15.75" x14ac:dyDescent="0.25">
      <c r="A367" s="137">
        <f t="shared" si="69"/>
        <v>78</v>
      </c>
      <c r="B367" s="203" t="s">
        <v>348</v>
      </c>
      <c r="C367" s="200">
        <v>1992</v>
      </c>
      <c r="D367" s="201" t="s">
        <v>135</v>
      </c>
      <c r="E367" s="201" t="s">
        <v>55</v>
      </c>
      <c r="F367" s="218">
        <v>9</v>
      </c>
      <c r="G367" s="218">
        <v>1</v>
      </c>
      <c r="H367" s="201">
        <v>4453.3</v>
      </c>
      <c r="I367" s="201">
        <v>2449.6</v>
      </c>
      <c r="J367" s="217">
        <v>2377.1999999999998</v>
      </c>
      <c r="K367" s="218">
        <v>135</v>
      </c>
    </row>
    <row r="368" spans="1:25" ht="31.9" customHeight="1" x14ac:dyDescent="0.2">
      <c r="A368" s="267" t="s">
        <v>373</v>
      </c>
      <c r="B368" s="268"/>
      <c r="C368" s="32" t="s">
        <v>25</v>
      </c>
      <c r="D368" s="32" t="s">
        <v>25</v>
      </c>
      <c r="E368" s="32" t="s">
        <v>25</v>
      </c>
      <c r="F368" s="32" t="s">
        <v>25</v>
      </c>
      <c r="G368" s="32" t="s">
        <v>25</v>
      </c>
      <c r="H368" s="102">
        <f>SUM(H369:H377)</f>
        <v>43408.399999999994</v>
      </c>
      <c r="I368" s="102">
        <f t="shared" ref="I368:K368" si="70">SUM(I369:I377)</f>
        <v>39863.299999999996</v>
      </c>
      <c r="J368" s="102">
        <f t="shared" si="70"/>
        <v>28731.599999999999</v>
      </c>
      <c r="K368" s="33">
        <f t="shared" si="70"/>
        <v>1196</v>
      </c>
    </row>
    <row r="369" spans="1:11" ht="15.75" x14ac:dyDescent="0.25">
      <c r="A369" s="137">
        <v>79</v>
      </c>
      <c r="B369" s="141" t="s">
        <v>384</v>
      </c>
      <c r="C369" s="137">
        <v>1984</v>
      </c>
      <c r="D369" s="137" t="s">
        <v>68</v>
      </c>
      <c r="E369" s="137" t="s">
        <v>364</v>
      </c>
      <c r="F369" s="137">
        <v>5</v>
      </c>
      <c r="G369" s="137">
        <v>2</v>
      </c>
      <c r="H369" s="143">
        <v>2428.4</v>
      </c>
      <c r="I369" s="143">
        <v>2154.3000000000002</v>
      </c>
      <c r="J369" s="143">
        <v>794.5</v>
      </c>
      <c r="K369" s="137">
        <v>73</v>
      </c>
    </row>
    <row r="370" spans="1:11" ht="15.75" x14ac:dyDescent="0.25">
      <c r="A370" s="137">
        <v>80</v>
      </c>
      <c r="B370" s="141" t="s">
        <v>385</v>
      </c>
      <c r="C370" s="137">
        <v>1986</v>
      </c>
      <c r="D370" s="137" t="s">
        <v>68</v>
      </c>
      <c r="E370" s="137" t="s">
        <v>364</v>
      </c>
      <c r="F370" s="137">
        <v>5</v>
      </c>
      <c r="G370" s="137">
        <v>2</v>
      </c>
      <c r="H370" s="143">
        <v>1694</v>
      </c>
      <c r="I370" s="143">
        <v>1527.5</v>
      </c>
      <c r="J370" s="143">
        <v>905.9</v>
      </c>
      <c r="K370" s="137">
        <v>53</v>
      </c>
    </row>
    <row r="371" spans="1:11" ht="15.75" x14ac:dyDescent="0.25">
      <c r="A371" s="137">
        <v>81</v>
      </c>
      <c r="B371" s="141" t="s">
        <v>386</v>
      </c>
      <c r="C371" s="137">
        <v>1988</v>
      </c>
      <c r="D371" s="137" t="s">
        <v>68</v>
      </c>
      <c r="E371" s="137" t="s">
        <v>364</v>
      </c>
      <c r="F371" s="137">
        <v>5</v>
      </c>
      <c r="G371" s="137">
        <v>11</v>
      </c>
      <c r="H371" s="143">
        <v>13672.4</v>
      </c>
      <c r="I371" s="143">
        <v>12621.9</v>
      </c>
      <c r="J371" s="143">
        <v>7269.8</v>
      </c>
      <c r="K371" s="137">
        <v>245</v>
      </c>
    </row>
    <row r="372" spans="1:11" ht="15.75" x14ac:dyDescent="0.25">
      <c r="A372" s="137">
        <v>82</v>
      </c>
      <c r="B372" s="141" t="s">
        <v>387</v>
      </c>
      <c r="C372" s="137">
        <v>1991</v>
      </c>
      <c r="D372" s="137" t="s">
        <v>68</v>
      </c>
      <c r="E372" s="137" t="s">
        <v>371</v>
      </c>
      <c r="F372" s="137">
        <v>2</v>
      </c>
      <c r="G372" s="137">
        <v>2</v>
      </c>
      <c r="H372" s="143">
        <v>5858.9</v>
      </c>
      <c r="I372" s="143">
        <v>5308.3</v>
      </c>
      <c r="J372" s="143">
        <v>4231.8999999999996</v>
      </c>
      <c r="K372" s="137">
        <v>187</v>
      </c>
    </row>
    <row r="373" spans="1:11" ht="15.75" x14ac:dyDescent="0.25">
      <c r="A373" s="137">
        <v>83</v>
      </c>
      <c r="B373" s="141" t="s">
        <v>388</v>
      </c>
      <c r="C373" s="137">
        <v>1987</v>
      </c>
      <c r="D373" s="137" t="s">
        <v>68</v>
      </c>
      <c r="E373" s="137" t="s">
        <v>371</v>
      </c>
      <c r="F373" s="137">
        <v>4</v>
      </c>
      <c r="G373" s="137">
        <v>3</v>
      </c>
      <c r="H373" s="143">
        <v>6135.7</v>
      </c>
      <c r="I373" s="143">
        <v>5558.3</v>
      </c>
      <c r="J373" s="143">
        <v>4493</v>
      </c>
      <c r="K373" s="137">
        <v>213</v>
      </c>
    </row>
    <row r="374" spans="1:11" ht="15.75" x14ac:dyDescent="0.25">
      <c r="A374" s="137">
        <v>84</v>
      </c>
      <c r="B374" s="141" t="s">
        <v>389</v>
      </c>
      <c r="C374" s="137">
        <v>1969</v>
      </c>
      <c r="D374" s="137" t="s">
        <v>68</v>
      </c>
      <c r="E374" s="137" t="s">
        <v>364</v>
      </c>
      <c r="F374" s="137">
        <v>5</v>
      </c>
      <c r="G374" s="137">
        <v>6</v>
      </c>
      <c r="H374" s="143">
        <v>6094.4</v>
      </c>
      <c r="I374" s="143">
        <v>5698.4</v>
      </c>
      <c r="J374" s="143">
        <v>5220</v>
      </c>
      <c r="K374" s="137">
        <v>192</v>
      </c>
    </row>
    <row r="375" spans="1:11" ht="15.75" x14ac:dyDescent="0.25">
      <c r="A375" s="137">
        <v>85</v>
      </c>
      <c r="B375" s="141" t="s">
        <v>390</v>
      </c>
      <c r="C375" s="137">
        <v>1969</v>
      </c>
      <c r="D375" s="137" t="s">
        <v>68</v>
      </c>
      <c r="E375" s="137" t="s">
        <v>364</v>
      </c>
      <c r="F375" s="137">
        <v>5</v>
      </c>
      <c r="G375" s="137">
        <v>4</v>
      </c>
      <c r="H375" s="143">
        <v>3773.4</v>
      </c>
      <c r="I375" s="143">
        <v>3501.6</v>
      </c>
      <c r="J375" s="143">
        <v>2879.2</v>
      </c>
      <c r="K375" s="137">
        <v>112</v>
      </c>
    </row>
    <row r="376" spans="1:11" ht="15.75" x14ac:dyDescent="0.25">
      <c r="A376" s="137">
        <v>86</v>
      </c>
      <c r="B376" s="141" t="s">
        <v>391</v>
      </c>
      <c r="C376" s="137">
        <v>1963</v>
      </c>
      <c r="D376" s="137" t="s">
        <v>68</v>
      </c>
      <c r="E376" s="137" t="s">
        <v>371</v>
      </c>
      <c r="F376" s="137">
        <v>4</v>
      </c>
      <c r="G376" s="137">
        <v>3</v>
      </c>
      <c r="H376" s="143">
        <v>2858.7</v>
      </c>
      <c r="I376" s="143">
        <v>2656.1</v>
      </c>
      <c r="J376" s="143">
        <v>2309.6</v>
      </c>
      <c r="K376" s="137">
        <v>81</v>
      </c>
    </row>
    <row r="377" spans="1:11" ht="15.75" x14ac:dyDescent="0.25">
      <c r="A377" s="137">
        <v>87</v>
      </c>
      <c r="B377" s="141" t="s">
        <v>392</v>
      </c>
      <c r="C377" s="137">
        <v>1952</v>
      </c>
      <c r="D377" s="137" t="s">
        <v>68</v>
      </c>
      <c r="E377" s="137" t="s">
        <v>371</v>
      </c>
      <c r="F377" s="137">
        <v>2</v>
      </c>
      <c r="G377" s="137">
        <v>2</v>
      </c>
      <c r="H377" s="143">
        <v>892.5</v>
      </c>
      <c r="I377" s="143">
        <v>836.9</v>
      </c>
      <c r="J377" s="143">
        <v>627.70000000000005</v>
      </c>
      <c r="K377" s="137">
        <v>40</v>
      </c>
    </row>
    <row r="378" spans="1:11" ht="31.15" customHeight="1" x14ac:dyDescent="0.2">
      <c r="A378" s="267" t="s">
        <v>394</v>
      </c>
      <c r="B378" s="268"/>
      <c r="C378" s="32" t="s">
        <v>25</v>
      </c>
      <c r="D378" s="32" t="s">
        <v>25</v>
      </c>
      <c r="E378" s="32" t="s">
        <v>25</v>
      </c>
      <c r="F378" s="32" t="s">
        <v>25</v>
      </c>
      <c r="G378" s="32" t="s">
        <v>25</v>
      </c>
      <c r="H378" s="102">
        <f>SUM(H379:H385)</f>
        <v>12522.999999999998</v>
      </c>
      <c r="I378" s="102">
        <f>SUM(I379:I385)</f>
        <v>10944.2</v>
      </c>
      <c r="J378" s="102">
        <f>SUM(J379:J385)</f>
        <v>6070.4999999999991</v>
      </c>
      <c r="K378" s="33">
        <f>SUM(K379:K385)</f>
        <v>474</v>
      </c>
    </row>
    <row r="379" spans="1:11" ht="15.75" x14ac:dyDescent="0.2">
      <c r="A379" s="101">
        <v>88</v>
      </c>
      <c r="B379" s="35" t="s">
        <v>411</v>
      </c>
      <c r="C379" s="103">
        <v>1958</v>
      </c>
      <c r="D379" s="103" t="s">
        <v>68</v>
      </c>
      <c r="E379" s="103" t="s">
        <v>55</v>
      </c>
      <c r="F379" s="103">
        <v>2</v>
      </c>
      <c r="G379" s="103">
        <v>1</v>
      </c>
      <c r="H379" s="98">
        <v>438.3</v>
      </c>
      <c r="I379" s="98">
        <v>397.2</v>
      </c>
      <c r="J379" s="98">
        <v>152.19999999999999</v>
      </c>
      <c r="K379" s="36">
        <v>15</v>
      </c>
    </row>
    <row r="380" spans="1:11" ht="15.75" x14ac:dyDescent="0.2">
      <c r="A380" s="101">
        <v>89</v>
      </c>
      <c r="B380" s="35" t="s">
        <v>412</v>
      </c>
      <c r="C380" s="103">
        <v>1989</v>
      </c>
      <c r="D380" s="103" t="s">
        <v>68</v>
      </c>
      <c r="E380" s="103" t="s">
        <v>226</v>
      </c>
      <c r="F380" s="103">
        <v>2</v>
      </c>
      <c r="G380" s="103">
        <v>3</v>
      </c>
      <c r="H380" s="98">
        <v>871.8</v>
      </c>
      <c r="I380" s="98">
        <v>765.6</v>
      </c>
      <c r="J380" s="98">
        <v>173</v>
      </c>
      <c r="K380" s="36">
        <v>23</v>
      </c>
    </row>
    <row r="381" spans="1:11" ht="15.75" x14ac:dyDescent="0.2">
      <c r="A381" s="101">
        <f>A380+1</f>
        <v>90</v>
      </c>
      <c r="B381" s="35" t="s">
        <v>413</v>
      </c>
      <c r="C381" s="103">
        <v>1988</v>
      </c>
      <c r="D381" s="103" t="s">
        <v>68</v>
      </c>
      <c r="E381" s="103" t="s">
        <v>414</v>
      </c>
      <c r="F381" s="103">
        <v>5</v>
      </c>
      <c r="G381" s="103">
        <v>4</v>
      </c>
      <c r="H381" s="98">
        <v>3486.3</v>
      </c>
      <c r="I381" s="98">
        <v>3026.7</v>
      </c>
      <c r="J381" s="98">
        <v>3026.7</v>
      </c>
      <c r="K381" s="36">
        <v>104</v>
      </c>
    </row>
    <row r="382" spans="1:11" ht="15.75" x14ac:dyDescent="0.2">
      <c r="A382" s="101">
        <f t="shared" ref="A382:A385" si="71">A381+1</f>
        <v>91</v>
      </c>
      <c r="B382" s="35" t="s">
        <v>415</v>
      </c>
      <c r="C382" s="103" t="s">
        <v>416</v>
      </c>
      <c r="D382" s="103" t="s">
        <v>68</v>
      </c>
      <c r="E382" s="103" t="s">
        <v>226</v>
      </c>
      <c r="F382" s="103">
        <v>2</v>
      </c>
      <c r="G382" s="103">
        <v>3</v>
      </c>
      <c r="H382" s="98">
        <v>608.5</v>
      </c>
      <c r="I382" s="98">
        <v>534.70000000000005</v>
      </c>
      <c r="J382" s="98">
        <v>257.7</v>
      </c>
      <c r="K382" s="36">
        <v>22</v>
      </c>
    </row>
    <row r="383" spans="1:11" ht="15.75" x14ac:dyDescent="0.2">
      <c r="A383" s="101">
        <f t="shared" si="71"/>
        <v>92</v>
      </c>
      <c r="B383" s="35" t="s">
        <v>417</v>
      </c>
      <c r="C383" s="103" t="s">
        <v>418</v>
      </c>
      <c r="D383" s="103" t="s">
        <v>68</v>
      </c>
      <c r="E383" s="103" t="s">
        <v>55</v>
      </c>
      <c r="F383" s="103">
        <v>5</v>
      </c>
      <c r="G383" s="103">
        <v>6</v>
      </c>
      <c r="H383" s="98">
        <v>4810.7</v>
      </c>
      <c r="I383" s="98">
        <v>4188</v>
      </c>
      <c r="J383" s="98">
        <v>1975</v>
      </c>
      <c r="K383" s="36">
        <v>213</v>
      </c>
    </row>
    <row r="384" spans="1:11" ht="15.75" x14ac:dyDescent="0.2">
      <c r="A384" s="101">
        <f t="shared" si="71"/>
        <v>93</v>
      </c>
      <c r="B384" s="35" t="s">
        <v>419</v>
      </c>
      <c r="C384" s="103" t="s">
        <v>420</v>
      </c>
      <c r="D384" s="103" t="s">
        <v>68</v>
      </c>
      <c r="E384" s="103" t="s">
        <v>55</v>
      </c>
      <c r="F384" s="103">
        <v>2</v>
      </c>
      <c r="G384" s="103">
        <v>3</v>
      </c>
      <c r="H384" s="98">
        <v>1084.3</v>
      </c>
      <c r="I384" s="98">
        <v>1001.8</v>
      </c>
      <c r="J384" s="98">
        <v>485.9</v>
      </c>
      <c r="K384" s="36">
        <v>40</v>
      </c>
    </row>
    <row r="385" spans="1:11" ht="15.75" x14ac:dyDescent="0.2">
      <c r="A385" s="101">
        <f t="shared" si="71"/>
        <v>94</v>
      </c>
      <c r="B385" s="35" t="s">
        <v>421</v>
      </c>
      <c r="C385" s="103" t="s">
        <v>422</v>
      </c>
      <c r="D385" s="103" t="s">
        <v>68</v>
      </c>
      <c r="E385" s="103" t="s">
        <v>55</v>
      </c>
      <c r="F385" s="103">
        <v>3</v>
      </c>
      <c r="G385" s="103">
        <v>1</v>
      </c>
      <c r="H385" s="98">
        <v>1223.0999999999999</v>
      </c>
      <c r="I385" s="98">
        <v>1030.2</v>
      </c>
      <c r="J385" s="98">
        <v>0</v>
      </c>
      <c r="K385" s="36">
        <v>57</v>
      </c>
    </row>
  </sheetData>
  <mergeCells count="81">
    <mergeCell ref="A378:B378"/>
    <mergeCell ref="A362:B362"/>
    <mergeCell ref="A360:B360"/>
    <mergeCell ref="A158:B158"/>
    <mergeCell ref="A161:B161"/>
    <mergeCell ref="A171:B171"/>
    <mergeCell ref="A176:B176"/>
    <mergeCell ref="A179:B179"/>
    <mergeCell ref="A184:B184"/>
    <mergeCell ref="A189:B189"/>
    <mergeCell ref="A192:B192"/>
    <mergeCell ref="A195:B195"/>
    <mergeCell ref="A223:B223"/>
    <mergeCell ref="A212:B212"/>
    <mergeCell ref="A347:B347"/>
    <mergeCell ref="A336:B336"/>
    <mergeCell ref="A341:B341"/>
    <mergeCell ref="A334:B334"/>
    <mergeCell ref="A153:B153"/>
    <mergeCell ref="A327:B327"/>
    <mergeCell ref="A313:B313"/>
    <mergeCell ref="A317:B317"/>
    <mergeCell ref="A319:B319"/>
    <mergeCell ref="A321:B321"/>
    <mergeCell ref="A323:B323"/>
    <mergeCell ref="A261:B261"/>
    <mergeCell ref="A128:B128"/>
    <mergeCell ref="A240:B240"/>
    <mergeCell ref="A280:B280"/>
    <mergeCell ref="A291:B291"/>
    <mergeCell ref="A310:B310"/>
    <mergeCell ref="A217:B217"/>
    <mergeCell ref="A130:B130"/>
    <mergeCell ref="A242:B242"/>
    <mergeCell ref="A137:B137"/>
    <mergeCell ref="A250:B250"/>
    <mergeCell ref="A144:B144"/>
    <mergeCell ref="A2:K2"/>
    <mergeCell ref="A3:K3"/>
    <mergeCell ref="A66:B66"/>
    <mergeCell ref="C6:C8"/>
    <mergeCell ref="D6:D8"/>
    <mergeCell ref="I6:I7"/>
    <mergeCell ref="C5:D5"/>
    <mergeCell ref="E5:E8"/>
    <mergeCell ref="F5:F8"/>
    <mergeCell ref="G5:G8"/>
    <mergeCell ref="K5:K7"/>
    <mergeCell ref="I5:J5"/>
    <mergeCell ref="A11:B11"/>
    <mergeCell ref="A35:B35"/>
    <mergeCell ref="A50:B50"/>
    <mergeCell ref="A115:B115"/>
    <mergeCell ref="A108:B108"/>
    <mergeCell ref="A47:B47"/>
    <mergeCell ref="A5:A8"/>
    <mergeCell ref="B5:B8"/>
    <mergeCell ref="A10:K10"/>
    <mergeCell ref="A12:B12"/>
    <mergeCell ref="A24:B24"/>
    <mergeCell ref="A104:B104"/>
    <mergeCell ref="A101:B101"/>
    <mergeCell ref="A70:B70"/>
    <mergeCell ref="A59:B59"/>
    <mergeCell ref="A55:B55"/>
    <mergeCell ref="A368:B368"/>
    <mergeCell ref="H1:K1"/>
    <mergeCell ref="A219:B219"/>
    <mergeCell ref="A221:B221"/>
    <mergeCell ref="A225:B225"/>
    <mergeCell ref="A277:B277"/>
    <mergeCell ref="A271:K271"/>
    <mergeCell ref="A272:B272"/>
    <mergeCell ref="A273:B273"/>
    <mergeCell ref="H5:H7"/>
    <mergeCell ref="A151:K151"/>
    <mergeCell ref="A152:B152"/>
    <mergeCell ref="A113:B113"/>
    <mergeCell ref="A111:B111"/>
    <mergeCell ref="J6:J7"/>
    <mergeCell ref="A22:B22"/>
  </mergeCells>
  <dataValidations count="1">
    <dataValidation type="textLength" operator="lessThanOrEqual" allowBlank="1" showInputMessage="1" showErrorMessage="1" error="Длина текста не должна превышать 50 символов." sqref="B162:B170 B281:B288">
      <formula1>50</formula1>
    </dataValidation>
  </dataValidations>
  <pageMargins left="0.41" right="0.35" top="0.39370078740157483" bottom="0.26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8"/>
  <sheetViews>
    <sheetView topLeftCell="A2" zoomScale="80" zoomScaleNormal="80" workbookViewId="0">
      <pane xSplit="3" ySplit="5" topLeftCell="D7" activePane="bottomRight" state="frozen"/>
      <selection activeCell="A2" sqref="A2"/>
      <selection pane="topRight" activeCell="D2" sqref="D2"/>
      <selection pane="bottomLeft" activeCell="A7" sqref="A7"/>
      <selection pane="bottomRight" activeCell="K2" sqref="K2:N2"/>
    </sheetView>
  </sheetViews>
  <sheetFormatPr defaultRowHeight="15" x14ac:dyDescent="0.25"/>
  <cols>
    <col min="1" max="1" width="6.28515625" style="100" customWidth="1"/>
    <col min="2" max="2" width="40.140625" style="5" customWidth="1"/>
    <col min="3" max="3" width="14.7109375" style="186" customWidth="1"/>
    <col min="4" max="4" width="14.42578125" style="186" customWidth="1"/>
    <col min="5" max="5" width="14.28515625" style="186" customWidth="1"/>
    <col min="6" max="6" width="14.42578125" style="186" customWidth="1"/>
    <col min="7" max="7" width="14.5703125" style="186" customWidth="1"/>
    <col min="8" max="8" width="14.7109375" style="186" customWidth="1"/>
    <col min="9" max="9" width="9.5703125" style="187" customWidth="1"/>
    <col min="10" max="10" width="11.28515625" style="186" customWidth="1"/>
    <col min="11" max="11" width="14.28515625" style="186" customWidth="1"/>
    <col min="12" max="13" width="13.7109375" style="186" customWidth="1"/>
    <col min="14" max="14" width="13" style="186" customWidth="1"/>
    <col min="15" max="15" width="13.7109375" hidden="1" customWidth="1"/>
    <col min="16" max="16" width="27.7109375" hidden="1" customWidth="1"/>
    <col min="17" max="18" width="13.7109375" hidden="1" customWidth="1"/>
    <col min="19" max="19" width="13.7109375" customWidth="1"/>
    <col min="20" max="20" width="11.42578125" customWidth="1"/>
    <col min="21" max="21" width="11" bestFit="1" customWidth="1"/>
  </cols>
  <sheetData>
    <row r="1" spans="1:21" ht="120.75" hidden="1" customHeight="1" x14ac:dyDescent="0.25">
      <c r="B1" s="8"/>
      <c r="C1" s="169"/>
      <c r="D1" s="169"/>
      <c r="E1" s="169"/>
      <c r="F1" s="169"/>
      <c r="G1" s="169"/>
      <c r="H1" s="169"/>
      <c r="I1" s="169"/>
      <c r="J1" s="169"/>
      <c r="K1" s="169"/>
      <c r="L1" s="299"/>
      <c r="M1" s="299"/>
      <c r="N1" s="299"/>
      <c r="O1" s="299"/>
      <c r="P1" s="1"/>
      <c r="Q1" s="1"/>
      <c r="R1" s="1"/>
      <c r="S1" s="1"/>
    </row>
    <row r="2" spans="1:21" ht="81.599999999999994" customHeight="1" x14ac:dyDescent="0.25">
      <c r="B2" s="8"/>
      <c r="C2" s="169"/>
      <c r="D2" s="169"/>
      <c r="E2" s="169"/>
      <c r="F2" s="169"/>
      <c r="G2" s="169"/>
      <c r="H2" s="169"/>
      <c r="I2" s="169"/>
      <c r="J2" s="169"/>
      <c r="K2" s="269" t="s">
        <v>472</v>
      </c>
      <c r="L2" s="270"/>
      <c r="M2" s="270"/>
      <c r="N2" s="270"/>
      <c r="O2" s="97"/>
      <c r="P2" s="1"/>
      <c r="Q2" s="1"/>
      <c r="R2" s="1"/>
      <c r="S2" s="1"/>
    </row>
    <row r="3" spans="1:21" ht="31.5" customHeight="1" x14ac:dyDescent="0.25">
      <c r="A3" s="304" t="s">
        <v>94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252"/>
    </row>
    <row r="4" spans="1:21" ht="15.6" customHeight="1" x14ac:dyDescent="0.25">
      <c r="A4" s="308" t="s">
        <v>0</v>
      </c>
      <c r="B4" s="308" t="s">
        <v>3</v>
      </c>
      <c r="C4" s="305" t="s">
        <v>4</v>
      </c>
      <c r="D4" s="306"/>
      <c r="E4" s="306"/>
      <c r="F4" s="306"/>
      <c r="G4" s="306"/>
      <c r="H4" s="307"/>
      <c r="I4" s="311" t="s">
        <v>5</v>
      </c>
      <c r="J4" s="312"/>
      <c r="K4" s="288" t="s">
        <v>288</v>
      </c>
      <c r="L4" s="288" t="s">
        <v>287</v>
      </c>
      <c r="M4" s="288" t="s">
        <v>145</v>
      </c>
      <c r="N4" s="288" t="s">
        <v>289</v>
      </c>
      <c r="O4" s="288" t="s">
        <v>289</v>
      </c>
      <c r="P4" s="288" t="s">
        <v>289</v>
      </c>
      <c r="Q4" s="288" t="s">
        <v>289</v>
      </c>
      <c r="R4" s="288" t="s">
        <v>289</v>
      </c>
      <c r="S4" s="288" t="s">
        <v>440</v>
      </c>
    </row>
    <row r="5" spans="1:21" ht="130.9" customHeight="1" x14ac:dyDescent="0.25">
      <c r="A5" s="309"/>
      <c r="B5" s="310"/>
      <c r="C5" s="253" t="s">
        <v>112</v>
      </c>
      <c r="D5" s="253" t="s">
        <v>113</v>
      </c>
      <c r="E5" s="253" t="s">
        <v>114</v>
      </c>
      <c r="F5" s="253" t="s">
        <v>115</v>
      </c>
      <c r="G5" s="253" t="s">
        <v>116</v>
      </c>
      <c r="H5" s="253" t="s">
        <v>463</v>
      </c>
      <c r="I5" s="313"/>
      <c r="J5" s="314"/>
      <c r="K5" s="289"/>
      <c r="L5" s="289"/>
      <c r="M5" s="289"/>
      <c r="N5" s="289"/>
      <c r="O5" s="289"/>
      <c r="P5" s="289"/>
      <c r="Q5" s="289"/>
      <c r="R5" s="289"/>
      <c r="S5" s="289"/>
      <c r="T5" s="296"/>
      <c r="U5" s="297"/>
    </row>
    <row r="6" spans="1:21" ht="17.45" customHeight="1" x14ac:dyDescent="0.3">
      <c r="A6" s="254"/>
      <c r="B6" s="255"/>
      <c r="C6" s="256" t="s">
        <v>464</v>
      </c>
      <c r="D6" s="256" t="s">
        <v>464</v>
      </c>
      <c r="E6" s="256" t="s">
        <v>464</v>
      </c>
      <c r="F6" s="256" t="s">
        <v>464</v>
      </c>
      <c r="G6" s="256" t="s">
        <v>464</v>
      </c>
      <c r="H6" s="256" t="s">
        <v>464</v>
      </c>
      <c r="I6" s="256" t="s">
        <v>7</v>
      </c>
      <c r="J6" s="256" t="s">
        <v>464</v>
      </c>
      <c r="K6" s="256" t="s">
        <v>464</v>
      </c>
      <c r="L6" s="256" t="s">
        <v>464</v>
      </c>
      <c r="M6" s="256" t="s">
        <v>464</v>
      </c>
      <c r="N6" s="256" t="s">
        <v>464</v>
      </c>
      <c r="O6" s="256" t="s">
        <v>6</v>
      </c>
      <c r="P6" s="256" t="s">
        <v>6</v>
      </c>
      <c r="Q6" s="256" t="s">
        <v>6</v>
      </c>
      <c r="R6" s="256" t="s">
        <v>6</v>
      </c>
      <c r="S6" s="256" t="s">
        <v>464</v>
      </c>
    </row>
    <row r="7" spans="1:21" ht="18.75" x14ac:dyDescent="0.3">
      <c r="A7" s="257">
        <v>1</v>
      </c>
      <c r="B7" s="258">
        <v>2</v>
      </c>
      <c r="C7" s="259">
        <v>4</v>
      </c>
      <c r="D7" s="259">
        <v>5</v>
      </c>
      <c r="E7" s="259">
        <v>6</v>
      </c>
      <c r="F7" s="259">
        <v>7</v>
      </c>
      <c r="G7" s="259">
        <v>8</v>
      </c>
      <c r="H7" s="259">
        <v>9</v>
      </c>
      <c r="I7" s="259">
        <v>10</v>
      </c>
      <c r="J7" s="259">
        <v>11</v>
      </c>
      <c r="K7" s="259">
        <v>13</v>
      </c>
      <c r="L7" s="259">
        <v>15</v>
      </c>
      <c r="M7" s="259">
        <v>17</v>
      </c>
      <c r="N7" s="259">
        <v>19</v>
      </c>
      <c r="O7" s="259">
        <v>20</v>
      </c>
      <c r="P7" s="259">
        <v>21</v>
      </c>
      <c r="Q7" s="259">
        <v>22</v>
      </c>
      <c r="R7" s="259">
        <v>23</v>
      </c>
      <c r="S7" s="259">
        <v>20</v>
      </c>
    </row>
    <row r="8" spans="1:21" ht="18.75" customHeight="1" x14ac:dyDescent="0.25">
      <c r="A8" s="290" t="s">
        <v>95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2"/>
      <c r="P8" s="292"/>
      <c r="Q8" s="292"/>
      <c r="R8" s="292"/>
      <c r="S8" s="292"/>
    </row>
    <row r="9" spans="1:21" s="3" customFormat="1" ht="15" customHeight="1" x14ac:dyDescent="0.25">
      <c r="A9" s="302" t="s">
        <v>8</v>
      </c>
      <c r="B9" s="303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71">
        <v>0</v>
      </c>
      <c r="P9" s="2">
        <v>0</v>
      </c>
      <c r="Q9" s="2">
        <v>0</v>
      </c>
      <c r="R9" s="224">
        <v>0</v>
      </c>
      <c r="S9" s="237"/>
    </row>
    <row r="10" spans="1:21" s="20" customFormat="1" ht="28.5" customHeight="1" x14ac:dyDescent="0.25">
      <c r="A10" s="300" t="s">
        <v>9</v>
      </c>
      <c r="B10" s="30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74">
        <v>0</v>
      </c>
      <c r="P10" s="19">
        <v>0</v>
      </c>
      <c r="Q10" s="19">
        <v>0</v>
      </c>
      <c r="R10" s="225">
        <v>0</v>
      </c>
      <c r="S10" s="238"/>
    </row>
    <row r="11" spans="1:21" s="15" customFormat="1" ht="15.75" x14ac:dyDescent="0.25">
      <c r="A11" s="16">
        <v>1</v>
      </c>
      <c r="B11" s="75" t="s">
        <v>98</v>
      </c>
      <c r="C11" s="160"/>
      <c r="D11" s="160"/>
      <c r="E11" s="160"/>
      <c r="F11" s="160"/>
      <c r="G11" s="160"/>
      <c r="H11" s="160"/>
      <c r="I11" s="160"/>
      <c r="J11" s="160"/>
      <c r="K11" s="160">
        <v>2018</v>
      </c>
      <c r="L11" s="160"/>
      <c r="M11" s="160"/>
      <c r="N11" s="160"/>
      <c r="O11" s="73">
        <v>0</v>
      </c>
      <c r="P11" s="14">
        <v>0</v>
      </c>
      <c r="Q11" s="14">
        <v>0</v>
      </c>
      <c r="R11" s="226">
        <v>0</v>
      </c>
      <c r="S11" s="239"/>
    </row>
    <row r="12" spans="1:21" s="15" customFormat="1" ht="15.75" x14ac:dyDescent="0.25">
      <c r="A12" s="16">
        <v>2</v>
      </c>
      <c r="B12" s="75" t="s">
        <v>100</v>
      </c>
      <c r="C12" s="160"/>
      <c r="D12" s="160"/>
      <c r="E12" s="160"/>
      <c r="F12" s="160"/>
      <c r="G12" s="160"/>
      <c r="H12" s="160"/>
      <c r="I12" s="160"/>
      <c r="J12" s="160"/>
      <c r="K12" s="160">
        <v>2018</v>
      </c>
      <c r="L12" s="160"/>
      <c r="M12" s="160"/>
      <c r="N12" s="160"/>
      <c r="O12" s="73"/>
      <c r="P12" s="14"/>
      <c r="Q12" s="14"/>
      <c r="R12" s="226"/>
      <c r="S12" s="239"/>
    </row>
    <row r="13" spans="1:21" s="15" customFormat="1" ht="15.75" x14ac:dyDescent="0.25">
      <c r="A13" s="16">
        <v>3</v>
      </c>
      <c r="B13" s="75" t="s">
        <v>101</v>
      </c>
      <c r="C13" s="160"/>
      <c r="D13" s="160"/>
      <c r="E13" s="160"/>
      <c r="F13" s="160"/>
      <c r="G13" s="160"/>
      <c r="H13" s="160"/>
      <c r="I13" s="160"/>
      <c r="J13" s="160"/>
      <c r="K13" s="160">
        <v>2018</v>
      </c>
      <c r="L13" s="160"/>
      <c r="M13" s="160"/>
      <c r="N13" s="160"/>
      <c r="O13" s="73"/>
      <c r="P13" s="14"/>
      <c r="Q13" s="14"/>
      <c r="R13" s="226"/>
      <c r="S13" s="239"/>
    </row>
    <row r="14" spans="1:21" s="15" customFormat="1" ht="15.75" x14ac:dyDescent="0.25">
      <c r="A14" s="16">
        <v>4</v>
      </c>
      <c r="B14" s="75" t="s">
        <v>102</v>
      </c>
      <c r="C14" s="160"/>
      <c r="D14" s="160"/>
      <c r="E14" s="160"/>
      <c r="F14" s="160"/>
      <c r="G14" s="160"/>
      <c r="H14" s="160"/>
      <c r="I14" s="160"/>
      <c r="J14" s="160"/>
      <c r="K14" s="160">
        <v>2018</v>
      </c>
      <c r="L14" s="160"/>
      <c r="M14" s="160"/>
      <c r="N14" s="160"/>
      <c r="O14" s="73"/>
      <c r="P14" s="14"/>
      <c r="Q14" s="14"/>
      <c r="R14" s="226"/>
      <c r="S14" s="239"/>
    </row>
    <row r="15" spans="1:21" s="15" customFormat="1" ht="15.75" x14ac:dyDescent="0.25">
      <c r="A15" s="16">
        <v>5</v>
      </c>
      <c r="B15" s="75" t="s">
        <v>103</v>
      </c>
      <c r="C15" s="160"/>
      <c r="D15" s="160"/>
      <c r="E15" s="160"/>
      <c r="F15" s="160"/>
      <c r="G15" s="160"/>
      <c r="H15" s="160"/>
      <c r="I15" s="160"/>
      <c r="J15" s="160"/>
      <c r="K15" s="160">
        <v>2018</v>
      </c>
      <c r="L15" s="160"/>
      <c r="M15" s="160"/>
      <c r="N15" s="160"/>
      <c r="O15" s="73"/>
      <c r="P15" s="14"/>
      <c r="Q15" s="14"/>
      <c r="R15" s="226"/>
      <c r="S15" s="239"/>
    </row>
    <row r="16" spans="1:21" s="15" customFormat="1" ht="15.75" x14ac:dyDescent="0.25">
      <c r="A16" s="16">
        <v>6</v>
      </c>
      <c r="B16" s="75" t="s">
        <v>104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>
        <v>2018</v>
      </c>
      <c r="N16" s="160"/>
      <c r="O16" s="73">
        <v>0</v>
      </c>
      <c r="P16" s="14">
        <v>0</v>
      </c>
      <c r="Q16" s="14">
        <v>0</v>
      </c>
      <c r="R16" s="226">
        <v>0</v>
      </c>
      <c r="S16" s="239"/>
    </row>
    <row r="17" spans="1:19" s="15" customFormat="1" ht="15.75" x14ac:dyDescent="0.25">
      <c r="A17" s="25">
        <v>7</v>
      </c>
      <c r="B17" s="117" t="s">
        <v>105</v>
      </c>
      <c r="C17" s="160">
        <v>2018</v>
      </c>
      <c r="D17" s="160">
        <v>2018</v>
      </c>
      <c r="E17" s="160"/>
      <c r="F17" s="160">
        <v>2018</v>
      </c>
      <c r="G17" s="160">
        <v>2018</v>
      </c>
      <c r="H17" s="160">
        <v>2018</v>
      </c>
      <c r="I17" s="160"/>
      <c r="J17" s="160"/>
      <c r="K17" s="160"/>
      <c r="L17" s="160"/>
      <c r="M17" s="160"/>
      <c r="N17" s="160"/>
      <c r="O17" s="73"/>
      <c r="P17" s="14"/>
      <c r="Q17" s="14"/>
      <c r="R17" s="226"/>
      <c r="S17" s="160">
        <v>2018</v>
      </c>
    </row>
    <row r="18" spans="1:19" s="15" customFormat="1" ht="15.75" x14ac:dyDescent="0.25">
      <c r="A18" s="16">
        <v>8</v>
      </c>
      <c r="B18" s="75" t="s">
        <v>438</v>
      </c>
      <c r="C18" s="160"/>
      <c r="D18" s="160"/>
      <c r="E18" s="160"/>
      <c r="F18" s="160"/>
      <c r="G18" s="160"/>
      <c r="H18" s="160"/>
      <c r="I18" s="160"/>
      <c r="J18" s="160"/>
      <c r="K18" s="160">
        <v>2018</v>
      </c>
      <c r="L18" s="160"/>
      <c r="M18" s="160"/>
      <c r="N18" s="160"/>
      <c r="O18" s="73"/>
      <c r="P18" s="14"/>
      <c r="Q18" s="14"/>
      <c r="R18" s="226"/>
      <c r="S18" s="239"/>
    </row>
    <row r="19" spans="1:19" s="15" customFormat="1" ht="15.75" x14ac:dyDescent="0.25">
      <c r="A19" s="16">
        <v>9</v>
      </c>
      <c r="B19" s="75" t="s">
        <v>439</v>
      </c>
      <c r="C19" s="160"/>
      <c r="D19" s="160"/>
      <c r="E19" s="160"/>
      <c r="F19" s="160"/>
      <c r="G19" s="160"/>
      <c r="H19" s="160"/>
      <c r="I19" s="160"/>
      <c r="J19" s="160"/>
      <c r="K19" s="160">
        <v>2018</v>
      </c>
      <c r="L19" s="160"/>
      <c r="M19" s="160"/>
      <c r="N19" s="160"/>
      <c r="O19" s="73"/>
      <c r="P19" s="14"/>
      <c r="Q19" s="14"/>
      <c r="R19" s="226"/>
      <c r="S19" s="239"/>
    </row>
    <row r="20" spans="1:19" s="20" customFormat="1" ht="29.25" customHeight="1" x14ac:dyDescent="0.25">
      <c r="A20" s="300" t="s">
        <v>343</v>
      </c>
      <c r="B20" s="301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74">
        <v>0</v>
      </c>
      <c r="P20" s="19">
        <v>0</v>
      </c>
      <c r="Q20" s="19">
        <v>0</v>
      </c>
      <c r="R20" s="225">
        <v>0</v>
      </c>
      <c r="S20" s="238"/>
    </row>
    <row r="21" spans="1:19" s="15" customFormat="1" ht="15.75" x14ac:dyDescent="0.25">
      <c r="A21" s="16">
        <v>1</v>
      </c>
      <c r="B21" s="50" t="s">
        <v>119</v>
      </c>
      <c r="C21" s="160"/>
      <c r="D21" s="160"/>
      <c r="E21" s="160"/>
      <c r="F21" s="160"/>
      <c r="G21" s="160"/>
      <c r="H21" s="160"/>
      <c r="I21" s="160">
        <v>2</v>
      </c>
      <c r="J21" s="160">
        <v>2018</v>
      </c>
      <c r="K21" s="160"/>
      <c r="L21" s="160"/>
      <c r="M21" s="160"/>
      <c r="N21" s="160"/>
      <c r="O21" s="73"/>
      <c r="P21" s="14"/>
      <c r="Q21" s="14"/>
      <c r="R21" s="226"/>
      <c r="S21" s="239"/>
    </row>
    <row r="22" spans="1:19" s="127" customFormat="1" ht="19.149999999999999" customHeight="1" x14ac:dyDescent="0.25">
      <c r="A22" s="124">
        <v>2</v>
      </c>
      <c r="B22" s="50" t="s">
        <v>120</v>
      </c>
      <c r="C22" s="173"/>
      <c r="D22" s="173"/>
      <c r="E22" s="173"/>
      <c r="F22" s="173"/>
      <c r="G22" s="173"/>
      <c r="H22" s="173"/>
      <c r="I22" s="173"/>
      <c r="J22" s="173"/>
      <c r="K22" s="173">
        <v>2018</v>
      </c>
      <c r="L22" s="173"/>
      <c r="M22" s="173"/>
      <c r="N22" s="173"/>
      <c r="O22" s="125"/>
      <c r="P22" s="126"/>
      <c r="Q22" s="126"/>
      <c r="R22" s="227"/>
      <c r="S22" s="125"/>
    </row>
    <row r="23" spans="1:19" s="20" customFormat="1" ht="45" customHeight="1" x14ac:dyDescent="0.25">
      <c r="A23" s="300" t="s">
        <v>71</v>
      </c>
      <c r="B23" s="30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72">
        <f t="shared" ref="O23:R23" si="0">SUM(O24:O24)</f>
        <v>0</v>
      </c>
      <c r="P23" s="72">
        <f t="shared" si="0"/>
        <v>0</v>
      </c>
      <c r="Q23" s="72">
        <f t="shared" si="0"/>
        <v>0</v>
      </c>
      <c r="R23" s="228">
        <f t="shared" si="0"/>
        <v>0</v>
      </c>
      <c r="S23" s="72"/>
    </row>
    <row r="24" spans="1:19" s="15" customFormat="1" ht="15.75" x14ac:dyDescent="0.25">
      <c r="A24" s="16">
        <v>1</v>
      </c>
      <c r="B24" s="50" t="s">
        <v>253</v>
      </c>
      <c r="C24" s="160"/>
      <c r="D24" s="160">
        <v>2018</v>
      </c>
      <c r="E24" s="160"/>
      <c r="F24" s="160">
        <v>2018</v>
      </c>
      <c r="G24" s="160"/>
      <c r="H24" s="160"/>
      <c r="I24" s="160"/>
      <c r="J24" s="160"/>
      <c r="K24" s="160"/>
      <c r="L24" s="160"/>
      <c r="M24" s="160"/>
      <c r="N24" s="160"/>
      <c r="O24" s="73"/>
      <c r="P24" s="14"/>
      <c r="Q24" s="14"/>
      <c r="R24" s="226"/>
      <c r="S24" s="160">
        <v>2018</v>
      </c>
    </row>
    <row r="25" spans="1:19" s="20" customFormat="1" ht="32.25" customHeight="1" x14ac:dyDescent="0.25">
      <c r="A25" s="300" t="s">
        <v>72</v>
      </c>
      <c r="B25" s="301"/>
      <c r="C25" s="172"/>
      <c r="D25" s="172"/>
      <c r="E25" s="172"/>
      <c r="F25" s="172"/>
      <c r="G25" s="172"/>
      <c r="H25" s="172"/>
      <c r="I25" s="172"/>
      <c r="J25" s="172"/>
      <c r="K25" s="172"/>
      <c r="L25" s="171"/>
      <c r="M25" s="171"/>
      <c r="N25" s="171"/>
      <c r="O25" s="77">
        <f t="shared" ref="O25:R25" si="1">SUM(O26:O32)</f>
        <v>0</v>
      </c>
      <c r="P25" s="18">
        <f t="shared" si="1"/>
        <v>0</v>
      </c>
      <c r="Q25" s="18">
        <f t="shared" si="1"/>
        <v>0</v>
      </c>
      <c r="R25" s="229">
        <f t="shared" si="1"/>
        <v>0</v>
      </c>
      <c r="S25" s="160"/>
    </row>
    <row r="26" spans="1:19" s="15" customFormat="1" ht="15.75" x14ac:dyDescent="0.25">
      <c r="A26" s="16">
        <v>1</v>
      </c>
      <c r="B26" s="50" t="s">
        <v>128</v>
      </c>
      <c r="C26" s="160"/>
      <c r="D26" s="160"/>
      <c r="E26" s="160"/>
      <c r="F26" s="160"/>
      <c r="G26" s="160"/>
      <c r="H26" s="160"/>
      <c r="I26" s="160"/>
      <c r="J26" s="160"/>
      <c r="K26" s="160">
        <v>2018</v>
      </c>
      <c r="L26" s="160"/>
      <c r="M26" s="160"/>
      <c r="N26" s="160"/>
      <c r="O26" s="73"/>
      <c r="P26" s="14"/>
      <c r="Q26" s="14"/>
      <c r="R26" s="226"/>
      <c r="S26" s="160"/>
    </row>
    <row r="27" spans="1:19" s="15" customFormat="1" ht="15.75" x14ac:dyDescent="0.25">
      <c r="A27" s="16">
        <v>2</v>
      </c>
      <c r="B27" s="50" t="s">
        <v>129</v>
      </c>
      <c r="C27" s="160"/>
      <c r="D27" s="160"/>
      <c r="E27" s="160"/>
      <c r="F27" s="160"/>
      <c r="G27" s="160"/>
      <c r="H27" s="160"/>
      <c r="I27" s="160"/>
      <c r="J27" s="160"/>
      <c r="K27" s="160">
        <v>2018</v>
      </c>
      <c r="L27" s="160"/>
      <c r="M27" s="160"/>
      <c r="N27" s="160"/>
      <c r="O27" s="73"/>
      <c r="P27" s="14"/>
      <c r="Q27" s="14"/>
      <c r="R27" s="226"/>
      <c r="S27" s="160"/>
    </row>
    <row r="28" spans="1:19" s="15" customFormat="1" ht="15.75" x14ac:dyDescent="0.25">
      <c r="A28" s="16">
        <v>3</v>
      </c>
      <c r="B28" s="50" t="s">
        <v>130</v>
      </c>
      <c r="C28" s="160"/>
      <c r="D28" s="160"/>
      <c r="E28" s="160"/>
      <c r="F28" s="160"/>
      <c r="G28" s="160"/>
      <c r="H28" s="160"/>
      <c r="I28" s="160"/>
      <c r="J28" s="160"/>
      <c r="K28" s="160">
        <v>2018</v>
      </c>
      <c r="L28" s="160"/>
      <c r="M28" s="160"/>
      <c r="N28" s="160"/>
      <c r="O28" s="73"/>
      <c r="P28" s="14"/>
      <c r="Q28" s="14"/>
      <c r="R28" s="226"/>
      <c r="S28" s="160"/>
    </row>
    <row r="29" spans="1:19" s="15" customFormat="1" ht="15.75" x14ac:dyDescent="0.25">
      <c r="A29" s="16">
        <v>4</v>
      </c>
      <c r="B29" s="50" t="s">
        <v>131</v>
      </c>
      <c r="C29" s="160"/>
      <c r="D29" s="160"/>
      <c r="E29" s="160"/>
      <c r="F29" s="160"/>
      <c r="G29" s="160"/>
      <c r="H29" s="160"/>
      <c r="I29" s="160"/>
      <c r="J29" s="160"/>
      <c r="K29" s="160">
        <v>2018</v>
      </c>
      <c r="L29" s="160"/>
      <c r="M29" s="160"/>
      <c r="N29" s="160"/>
      <c r="O29" s="73"/>
      <c r="P29" s="14"/>
      <c r="Q29" s="14"/>
      <c r="R29" s="226"/>
      <c r="S29" s="160">
        <v>2018</v>
      </c>
    </row>
    <row r="30" spans="1:19" s="15" customFormat="1" ht="15.75" x14ac:dyDescent="0.25">
      <c r="A30" s="16">
        <v>5</v>
      </c>
      <c r="B30" s="50" t="s">
        <v>132</v>
      </c>
      <c r="C30" s="160"/>
      <c r="D30" s="160"/>
      <c r="E30" s="160"/>
      <c r="F30" s="160"/>
      <c r="G30" s="160"/>
      <c r="H30" s="160"/>
      <c r="I30" s="160"/>
      <c r="J30" s="160"/>
      <c r="K30" s="160">
        <v>2018</v>
      </c>
      <c r="L30" s="160"/>
      <c r="M30" s="160"/>
      <c r="N30" s="160"/>
      <c r="O30" s="73"/>
      <c r="P30" s="14"/>
      <c r="Q30" s="14"/>
      <c r="R30" s="226"/>
      <c r="S30" s="239"/>
    </row>
    <row r="31" spans="1:19" s="15" customFormat="1" ht="15.75" x14ac:dyDescent="0.25">
      <c r="A31" s="16">
        <v>6</v>
      </c>
      <c r="B31" s="50" t="s">
        <v>133</v>
      </c>
      <c r="C31" s="160"/>
      <c r="D31" s="160"/>
      <c r="E31" s="160"/>
      <c r="F31" s="160"/>
      <c r="G31" s="160"/>
      <c r="H31" s="160"/>
      <c r="I31" s="160"/>
      <c r="J31" s="160"/>
      <c r="K31" s="160">
        <v>2018</v>
      </c>
      <c r="L31" s="160"/>
      <c r="M31" s="160"/>
      <c r="N31" s="160"/>
      <c r="O31" s="73"/>
      <c r="P31" s="14"/>
      <c r="Q31" s="14"/>
      <c r="R31" s="226"/>
      <c r="S31" s="239"/>
    </row>
    <row r="32" spans="1:19" s="15" customFormat="1" ht="15.75" x14ac:dyDescent="0.25">
      <c r="A32" s="16">
        <v>7</v>
      </c>
      <c r="B32" s="50" t="s">
        <v>134</v>
      </c>
      <c r="C32" s="160"/>
      <c r="D32" s="160"/>
      <c r="E32" s="160"/>
      <c r="F32" s="160"/>
      <c r="G32" s="160"/>
      <c r="H32" s="160"/>
      <c r="I32" s="160"/>
      <c r="J32" s="160"/>
      <c r="K32" s="160">
        <v>2018</v>
      </c>
      <c r="L32" s="160"/>
      <c r="M32" s="160"/>
      <c r="N32" s="160"/>
      <c r="O32" s="73"/>
      <c r="P32" s="14"/>
      <c r="Q32" s="14"/>
      <c r="R32" s="226"/>
      <c r="S32" s="239"/>
    </row>
    <row r="33" spans="1:19" s="15" customFormat="1" ht="15.75" x14ac:dyDescent="0.25">
      <c r="A33" s="25">
        <v>8</v>
      </c>
      <c r="B33" s="35" t="s">
        <v>425</v>
      </c>
      <c r="C33" s="160">
        <v>2018</v>
      </c>
      <c r="D33" s="160"/>
      <c r="E33" s="160"/>
      <c r="F33" s="160">
        <v>2018</v>
      </c>
      <c r="G33" s="160">
        <v>2018</v>
      </c>
      <c r="H33" s="160">
        <v>2018</v>
      </c>
      <c r="I33" s="160"/>
      <c r="J33" s="160"/>
      <c r="K33" s="160"/>
      <c r="L33" s="160"/>
      <c r="M33" s="160">
        <v>2018</v>
      </c>
      <c r="N33" s="160">
        <v>2018</v>
      </c>
      <c r="O33" s="73"/>
      <c r="P33" s="14"/>
      <c r="Q33" s="14"/>
      <c r="R33" s="226"/>
      <c r="S33" s="160">
        <v>2018</v>
      </c>
    </row>
    <row r="34" spans="1:19" s="15" customFormat="1" ht="15.75" x14ac:dyDescent="0.25">
      <c r="A34" s="16">
        <v>9</v>
      </c>
      <c r="B34" s="35" t="s">
        <v>431</v>
      </c>
      <c r="C34" s="160">
        <v>2018</v>
      </c>
      <c r="D34" s="160">
        <v>2018</v>
      </c>
      <c r="E34" s="160"/>
      <c r="F34" s="160">
        <v>2018</v>
      </c>
      <c r="G34" s="160"/>
      <c r="H34" s="160">
        <v>2018</v>
      </c>
      <c r="I34" s="243"/>
      <c r="J34" s="160"/>
      <c r="K34" s="160">
        <v>2018</v>
      </c>
      <c r="L34" s="160"/>
      <c r="M34" s="160">
        <v>2018</v>
      </c>
      <c r="N34" s="160">
        <v>2018</v>
      </c>
      <c r="O34" s="73"/>
      <c r="P34" s="14"/>
      <c r="Q34" s="14"/>
      <c r="R34" s="226"/>
      <c r="S34" s="160"/>
    </row>
    <row r="35" spans="1:19" s="15" customFormat="1" ht="15.75" x14ac:dyDescent="0.25">
      <c r="A35" s="16">
        <v>10</v>
      </c>
      <c r="B35" s="35" t="s">
        <v>432</v>
      </c>
      <c r="C35" s="160">
        <v>2018</v>
      </c>
      <c r="D35" s="160">
        <v>2018</v>
      </c>
      <c r="E35" s="160"/>
      <c r="F35" s="160"/>
      <c r="G35" s="160"/>
      <c r="H35" s="160"/>
      <c r="I35" s="243"/>
      <c r="J35" s="160"/>
      <c r="K35" s="160">
        <v>2018</v>
      </c>
      <c r="L35" s="160"/>
      <c r="M35" s="160"/>
      <c r="N35" s="160"/>
      <c r="O35" s="73"/>
      <c r="P35" s="14"/>
      <c r="Q35" s="14"/>
      <c r="R35" s="226"/>
      <c r="S35" s="160">
        <v>2018</v>
      </c>
    </row>
    <row r="36" spans="1:19" s="20" customFormat="1" ht="32.25" customHeight="1" x14ac:dyDescent="0.25">
      <c r="A36" s="300" t="s">
        <v>73</v>
      </c>
      <c r="B36" s="30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74">
        <v>0</v>
      </c>
      <c r="P36" s="19">
        <v>0</v>
      </c>
      <c r="Q36" s="19">
        <v>0</v>
      </c>
      <c r="R36" s="225">
        <v>0</v>
      </c>
      <c r="S36" s="238"/>
    </row>
    <row r="37" spans="1:19" s="15" customFormat="1" ht="15.75" x14ac:dyDescent="0.25">
      <c r="A37" s="45">
        <v>1</v>
      </c>
      <c r="B37" s="78" t="s">
        <v>266</v>
      </c>
      <c r="C37" s="160"/>
      <c r="D37" s="160"/>
      <c r="E37" s="160"/>
      <c r="F37" s="160">
        <v>2018</v>
      </c>
      <c r="G37" s="160"/>
      <c r="H37" s="160">
        <v>2018</v>
      </c>
      <c r="I37" s="160"/>
      <c r="J37" s="160"/>
      <c r="K37" s="160"/>
      <c r="L37" s="160"/>
      <c r="M37" s="160">
        <v>2018</v>
      </c>
      <c r="N37" s="160"/>
      <c r="O37" s="73">
        <v>812.3</v>
      </c>
      <c r="P37" s="14">
        <v>1792506</v>
      </c>
      <c r="Q37" s="14"/>
      <c r="R37" s="226"/>
      <c r="S37" s="160">
        <v>2018</v>
      </c>
    </row>
    <row r="38" spans="1:19" s="15" customFormat="1" ht="15.75" x14ac:dyDescent="0.25">
      <c r="A38" s="45">
        <v>2</v>
      </c>
      <c r="B38" s="78" t="s">
        <v>267</v>
      </c>
      <c r="C38" s="160"/>
      <c r="D38" s="160"/>
      <c r="E38" s="160"/>
      <c r="F38" s="160"/>
      <c r="G38" s="160"/>
      <c r="H38" s="160"/>
      <c r="I38" s="160"/>
      <c r="J38" s="160"/>
      <c r="K38" s="160">
        <v>2018</v>
      </c>
      <c r="L38" s="160"/>
      <c r="M38" s="160"/>
      <c r="N38" s="160"/>
      <c r="O38" s="73"/>
      <c r="P38" s="14"/>
      <c r="Q38" s="14"/>
      <c r="R38" s="226"/>
      <c r="S38" s="239"/>
    </row>
    <row r="39" spans="1:19" s="15" customFormat="1" ht="15.75" x14ac:dyDescent="0.25">
      <c r="A39" s="45">
        <v>3</v>
      </c>
      <c r="B39" s="78" t="s">
        <v>268</v>
      </c>
      <c r="C39" s="160"/>
      <c r="D39" s="160"/>
      <c r="E39" s="160"/>
      <c r="F39" s="160"/>
      <c r="G39" s="160"/>
      <c r="H39" s="160"/>
      <c r="I39" s="160"/>
      <c r="J39" s="160"/>
      <c r="K39" s="160">
        <v>2018</v>
      </c>
      <c r="L39" s="160"/>
      <c r="M39" s="160"/>
      <c r="N39" s="160"/>
      <c r="O39" s="73"/>
      <c r="P39" s="14"/>
      <c r="Q39" s="14"/>
      <c r="R39" s="226"/>
      <c r="S39" s="239"/>
    </row>
    <row r="40" spans="1:19" s="15" customFormat="1" ht="15.75" x14ac:dyDescent="0.25">
      <c r="A40" s="45">
        <v>4</v>
      </c>
      <c r="B40" s="78" t="s">
        <v>269</v>
      </c>
      <c r="C40" s="160"/>
      <c r="D40" s="160">
        <v>2018</v>
      </c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73"/>
      <c r="P40" s="14"/>
      <c r="Q40" s="14"/>
      <c r="R40" s="226"/>
      <c r="S40" s="239"/>
    </row>
    <row r="41" spans="1:19" s="15" customFormat="1" ht="15.75" x14ac:dyDescent="0.25">
      <c r="A41" s="45">
        <v>5</v>
      </c>
      <c r="B41" s="79" t="s">
        <v>270</v>
      </c>
      <c r="C41" s="160"/>
      <c r="D41" s="160">
        <v>2018</v>
      </c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73"/>
      <c r="P41" s="14"/>
      <c r="Q41" s="14"/>
      <c r="R41" s="226"/>
      <c r="S41" s="239"/>
    </row>
    <row r="42" spans="1:19" s="15" customFormat="1" ht="15.75" x14ac:dyDescent="0.25">
      <c r="A42" s="80">
        <v>6</v>
      </c>
      <c r="B42" s="44" t="s">
        <v>271</v>
      </c>
      <c r="C42" s="160"/>
      <c r="D42" s="160"/>
      <c r="E42" s="160"/>
      <c r="F42" s="160"/>
      <c r="G42" s="160"/>
      <c r="H42" s="160"/>
      <c r="I42" s="160"/>
      <c r="J42" s="160"/>
      <c r="K42" s="160">
        <v>2018</v>
      </c>
      <c r="L42" s="160"/>
      <c r="M42" s="160"/>
      <c r="N42" s="160"/>
      <c r="O42" s="73"/>
      <c r="P42" s="14"/>
      <c r="Q42" s="14"/>
      <c r="R42" s="226"/>
      <c r="S42" s="239"/>
    </row>
    <row r="43" spans="1:19" s="15" customFormat="1" ht="15.75" x14ac:dyDescent="0.25">
      <c r="A43" s="80">
        <v>7</v>
      </c>
      <c r="B43" s="44" t="s">
        <v>272</v>
      </c>
      <c r="C43" s="160"/>
      <c r="D43" s="160"/>
      <c r="E43" s="160"/>
      <c r="F43" s="160">
        <v>2018</v>
      </c>
      <c r="G43" s="160"/>
      <c r="H43" s="160"/>
      <c r="I43" s="160"/>
      <c r="J43" s="160"/>
      <c r="K43" s="160"/>
      <c r="L43" s="160"/>
      <c r="M43" s="160"/>
      <c r="N43" s="160"/>
      <c r="O43" s="73"/>
      <c r="P43" s="14"/>
      <c r="Q43" s="14"/>
      <c r="R43" s="226"/>
      <c r="S43" s="239"/>
    </row>
    <row r="44" spans="1:19" s="15" customFormat="1" ht="31.5" x14ac:dyDescent="0.25">
      <c r="A44" s="80">
        <v>8</v>
      </c>
      <c r="B44" s="44" t="s">
        <v>273</v>
      </c>
      <c r="C44" s="160"/>
      <c r="D44" s="160"/>
      <c r="E44" s="160"/>
      <c r="F44" s="160"/>
      <c r="G44" s="160"/>
      <c r="H44" s="160"/>
      <c r="I44" s="160"/>
      <c r="J44" s="160"/>
      <c r="K44" s="160">
        <v>2018</v>
      </c>
      <c r="L44" s="160"/>
      <c r="M44" s="160"/>
      <c r="N44" s="160"/>
      <c r="O44" s="73"/>
      <c r="P44" s="14"/>
      <c r="Q44" s="14"/>
      <c r="R44" s="226"/>
      <c r="S44" s="239"/>
    </row>
    <row r="45" spans="1:19" s="15" customFormat="1" ht="15.75" x14ac:dyDescent="0.25">
      <c r="A45" s="80">
        <v>9</v>
      </c>
      <c r="B45" s="44" t="s">
        <v>274</v>
      </c>
      <c r="C45" s="160"/>
      <c r="D45" s="160"/>
      <c r="E45" s="160"/>
      <c r="F45" s="160"/>
      <c r="G45" s="160"/>
      <c r="H45" s="160"/>
      <c r="I45" s="160"/>
      <c r="J45" s="160"/>
      <c r="K45" s="160">
        <v>2018</v>
      </c>
      <c r="L45" s="160"/>
      <c r="M45" s="160"/>
      <c r="N45" s="160"/>
      <c r="O45" s="73"/>
      <c r="P45" s="14"/>
      <c r="Q45" s="14"/>
      <c r="R45" s="226"/>
      <c r="S45" s="239"/>
    </row>
    <row r="46" spans="1:19" s="15" customFormat="1" ht="15.75" x14ac:dyDescent="0.25">
      <c r="A46" s="80">
        <v>10</v>
      </c>
      <c r="B46" s="44" t="s">
        <v>275</v>
      </c>
      <c r="C46" s="160"/>
      <c r="D46" s="160"/>
      <c r="E46" s="160"/>
      <c r="F46" s="160"/>
      <c r="G46" s="160"/>
      <c r="H46" s="160"/>
      <c r="I46" s="160"/>
      <c r="J46" s="160"/>
      <c r="K46" s="160">
        <v>2018</v>
      </c>
      <c r="L46" s="160"/>
      <c r="M46" s="160"/>
      <c r="N46" s="160"/>
      <c r="O46" s="73"/>
      <c r="P46" s="14"/>
      <c r="Q46" s="14"/>
      <c r="R46" s="226"/>
      <c r="S46" s="239"/>
    </row>
    <row r="47" spans="1:19" s="15" customFormat="1" ht="15.75" x14ac:dyDescent="0.25">
      <c r="A47" s="80">
        <v>11</v>
      </c>
      <c r="B47" s="44" t="s">
        <v>429</v>
      </c>
      <c r="C47" s="160"/>
      <c r="D47" s="160"/>
      <c r="E47" s="160"/>
      <c r="F47" s="160"/>
      <c r="G47" s="160"/>
      <c r="H47" s="160"/>
      <c r="I47" s="160"/>
      <c r="J47" s="160"/>
      <c r="K47" s="160">
        <v>2018</v>
      </c>
      <c r="L47" s="160"/>
      <c r="M47" s="160"/>
      <c r="N47" s="160"/>
      <c r="O47" s="73"/>
      <c r="P47" s="14"/>
      <c r="Q47" s="14"/>
      <c r="R47" s="226"/>
      <c r="S47" s="160"/>
    </row>
    <row r="48" spans="1:19" s="20" customFormat="1" ht="30" customHeight="1" x14ac:dyDescent="0.25">
      <c r="A48" s="300" t="s">
        <v>58</v>
      </c>
      <c r="B48" s="30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72">
        <f t="shared" ref="O48:R48" si="2">SUM(O49:O51)</f>
        <v>0</v>
      </c>
      <c r="P48" s="72">
        <f t="shared" si="2"/>
        <v>0</v>
      </c>
      <c r="Q48" s="72">
        <f t="shared" si="2"/>
        <v>0</v>
      </c>
      <c r="R48" s="228">
        <f t="shared" si="2"/>
        <v>0</v>
      </c>
      <c r="S48" s="72"/>
    </row>
    <row r="49" spans="1:19" s="15" customFormat="1" ht="15.75" x14ac:dyDescent="0.25">
      <c r="A49" s="16">
        <v>1</v>
      </c>
      <c r="B49" s="75" t="s">
        <v>214</v>
      </c>
      <c r="C49" s="160"/>
      <c r="D49" s="160"/>
      <c r="E49" s="172"/>
      <c r="F49" s="172"/>
      <c r="G49" s="172"/>
      <c r="H49" s="172"/>
      <c r="I49" s="172"/>
      <c r="J49" s="172"/>
      <c r="K49" s="160">
        <v>2018</v>
      </c>
      <c r="L49" s="160"/>
      <c r="M49" s="160"/>
      <c r="N49" s="160"/>
      <c r="O49" s="73"/>
      <c r="P49" s="14"/>
      <c r="Q49" s="14"/>
      <c r="R49" s="226"/>
      <c r="S49" s="239"/>
    </row>
    <row r="50" spans="1:19" s="15" customFormat="1" ht="15.75" x14ac:dyDescent="0.25">
      <c r="A50" s="16">
        <v>2</v>
      </c>
      <c r="B50" s="75" t="s">
        <v>215</v>
      </c>
      <c r="C50" s="160"/>
      <c r="D50" s="160"/>
      <c r="E50" s="160"/>
      <c r="F50" s="160"/>
      <c r="G50" s="160"/>
      <c r="H50" s="160"/>
      <c r="I50" s="160"/>
      <c r="J50" s="160"/>
      <c r="K50" s="160">
        <v>2018</v>
      </c>
      <c r="L50" s="160"/>
      <c r="M50" s="160"/>
      <c r="N50" s="160"/>
      <c r="O50" s="73"/>
      <c r="P50" s="14"/>
      <c r="Q50" s="14"/>
      <c r="R50" s="226"/>
      <c r="S50" s="239"/>
    </row>
    <row r="51" spans="1:19" s="15" customFormat="1" ht="15.75" x14ac:dyDescent="0.25">
      <c r="A51" s="16">
        <v>3</v>
      </c>
      <c r="B51" s="75" t="s">
        <v>216</v>
      </c>
      <c r="C51" s="160">
        <v>2018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73"/>
      <c r="P51" s="14"/>
      <c r="Q51" s="14"/>
      <c r="R51" s="226"/>
      <c r="S51" s="239"/>
    </row>
    <row r="52" spans="1:19" s="15" customFormat="1" ht="15.75" x14ac:dyDescent="0.25">
      <c r="A52" s="16">
        <v>4</v>
      </c>
      <c r="B52" s="75" t="s">
        <v>467</v>
      </c>
      <c r="C52" s="160"/>
      <c r="D52" s="160"/>
      <c r="E52" s="160"/>
      <c r="F52" s="160"/>
      <c r="G52" s="160"/>
      <c r="H52" s="160"/>
      <c r="I52" s="160"/>
      <c r="J52" s="160"/>
      <c r="K52" s="160">
        <v>2018</v>
      </c>
      <c r="L52" s="160"/>
      <c r="M52" s="160"/>
      <c r="N52" s="160"/>
      <c r="O52" s="73"/>
      <c r="P52" s="14"/>
      <c r="Q52" s="14"/>
      <c r="R52" s="226"/>
      <c r="S52" s="160"/>
    </row>
    <row r="53" spans="1:19" s="20" customFormat="1" ht="44.25" customHeight="1" x14ac:dyDescent="0.25">
      <c r="A53" s="300" t="s">
        <v>74</v>
      </c>
      <c r="B53" s="30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</row>
    <row r="54" spans="1:19" s="15" customFormat="1" ht="15.75" x14ac:dyDescent="0.25">
      <c r="A54" s="16">
        <v>1</v>
      </c>
      <c r="B54" s="75" t="s">
        <v>234</v>
      </c>
      <c r="C54" s="160"/>
      <c r="D54" s="160"/>
      <c r="E54" s="160"/>
      <c r="F54" s="160"/>
      <c r="G54" s="160"/>
      <c r="H54" s="160"/>
      <c r="I54" s="160"/>
      <c r="J54" s="160"/>
      <c r="K54" s="160">
        <v>2018</v>
      </c>
      <c r="L54" s="160"/>
      <c r="M54" s="160"/>
      <c r="N54" s="160"/>
      <c r="O54" s="160"/>
      <c r="P54" s="160"/>
      <c r="Q54" s="160"/>
      <c r="R54" s="160"/>
      <c r="S54" s="160"/>
    </row>
    <row r="55" spans="1:19" s="15" customFormat="1" ht="15.75" x14ac:dyDescent="0.25">
      <c r="A55" s="16">
        <v>2</v>
      </c>
      <c r="B55" s="34" t="s">
        <v>437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>
        <v>2018</v>
      </c>
      <c r="N55" s="160"/>
      <c r="O55" s="99"/>
      <c r="P55" s="99"/>
      <c r="Q55" s="99"/>
      <c r="R55" s="230"/>
      <c r="S55" s="160"/>
    </row>
    <row r="56" spans="1:19" s="20" customFormat="1" ht="46.5" customHeight="1" x14ac:dyDescent="0.25">
      <c r="A56" s="300" t="s">
        <v>69</v>
      </c>
      <c r="B56" s="30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</row>
    <row r="57" spans="1:19" s="15" customFormat="1" ht="15.75" x14ac:dyDescent="0.25">
      <c r="A57" s="16">
        <v>1</v>
      </c>
      <c r="B57" s="21" t="s">
        <v>210</v>
      </c>
      <c r="C57" s="160">
        <v>2018</v>
      </c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73"/>
      <c r="P57" s="14"/>
      <c r="Q57" s="14"/>
      <c r="R57" s="226"/>
      <c r="S57" s="239"/>
    </row>
    <row r="58" spans="1:19" s="15" customFormat="1" ht="31.5" x14ac:dyDescent="0.25">
      <c r="A58" s="16">
        <v>2</v>
      </c>
      <c r="B58" s="138" t="s">
        <v>211</v>
      </c>
      <c r="C58" s="160">
        <v>2018</v>
      </c>
      <c r="D58" s="174"/>
      <c r="E58" s="174"/>
      <c r="F58" s="174"/>
      <c r="G58" s="174"/>
      <c r="H58" s="174">
        <v>2018</v>
      </c>
      <c r="I58" s="174"/>
      <c r="J58" s="174"/>
      <c r="K58" s="174">
        <v>2018</v>
      </c>
      <c r="L58" s="174"/>
      <c r="M58" s="174"/>
      <c r="N58" s="174">
        <v>2018</v>
      </c>
      <c r="O58" s="174">
        <v>2018</v>
      </c>
      <c r="P58" s="174">
        <v>2018</v>
      </c>
      <c r="Q58" s="174">
        <v>2018</v>
      </c>
      <c r="R58" s="174">
        <v>2018</v>
      </c>
      <c r="S58" s="174">
        <v>2018</v>
      </c>
    </row>
    <row r="59" spans="1:19" s="20" customFormat="1" ht="35.25" customHeight="1" x14ac:dyDescent="0.25">
      <c r="A59" s="300" t="s">
        <v>70</v>
      </c>
      <c r="B59" s="301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72" t="e">
        <f>O60+O61+#REF!+O62</f>
        <v>#REF!</v>
      </c>
      <c r="P59" s="72" t="e">
        <f>P60+P61+#REF!+P62</f>
        <v>#REF!</v>
      </c>
      <c r="Q59" s="72" t="e">
        <f>Q60+Q61+#REF!+Q62</f>
        <v>#REF!</v>
      </c>
      <c r="R59" s="228" t="e">
        <f>R60+R61+#REF!+R62</f>
        <v>#REF!</v>
      </c>
      <c r="S59" s="72"/>
    </row>
    <row r="60" spans="1:19" s="15" customFormat="1" ht="15.75" x14ac:dyDescent="0.25">
      <c r="A60" s="25">
        <v>1</v>
      </c>
      <c r="B60" s="50" t="s">
        <v>240</v>
      </c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>
        <v>2018</v>
      </c>
      <c r="O60" s="160">
        <v>2018</v>
      </c>
      <c r="P60" s="160">
        <v>2018</v>
      </c>
      <c r="Q60" s="160">
        <v>2018</v>
      </c>
      <c r="R60" s="160">
        <v>2018</v>
      </c>
      <c r="S60" s="160">
        <v>2018</v>
      </c>
    </row>
    <row r="61" spans="1:19" s="15" customFormat="1" ht="15.75" x14ac:dyDescent="0.25">
      <c r="A61" s="25">
        <v>2</v>
      </c>
      <c r="B61" s="50" t="s">
        <v>241</v>
      </c>
      <c r="C61" s="160">
        <v>2018</v>
      </c>
      <c r="D61" s="160"/>
      <c r="E61" s="160"/>
      <c r="F61" s="160"/>
      <c r="G61" s="160"/>
      <c r="H61" s="160"/>
      <c r="I61" s="160"/>
      <c r="J61" s="160"/>
      <c r="K61" s="160">
        <v>2018</v>
      </c>
      <c r="L61" s="160"/>
      <c r="M61" s="160"/>
      <c r="N61" s="160"/>
      <c r="O61" s="73"/>
      <c r="P61" s="14"/>
      <c r="Q61" s="14"/>
      <c r="R61" s="226"/>
      <c r="S61" s="239"/>
    </row>
    <row r="62" spans="1:19" s="15" customFormat="1" ht="31.5" x14ac:dyDescent="0.25">
      <c r="A62" s="25">
        <v>3</v>
      </c>
      <c r="B62" s="149" t="s">
        <v>242</v>
      </c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>
        <v>2018</v>
      </c>
      <c r="N62" s="160"/>
      <c r="O62" s="73"/>
      <c r="P62" s="14"/>
      <c r="Q62" s="14"/>
      <c r="R62" s="226"/>
      <c r="S62" s="160">
        <v>2018</v>
      </c>
    </row>
    <row r="63" spans="1:19" s="20" customFormat="1" ht="46.5" customHeight="1" x14ac:dyDescent="0.25">
      <c r="A63" s="300" t="s">
        <v>60</v>
      </c>
      <c r="B63" s="301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74">
        <v>0</v>
      </c>
      <c r="P63" s="19">
        <v>0</v>
      </c>
      <c r="Q63" s="19">
        <v>0</v>
      </c>
      <c r="R63" s="225">
        <v>0</v>
      </c>
      <c r="S63" s="238"/>
    </row>
    <row r="64" spans="1:19" s="15" customFormat="1" ht="15.75" x14ac:dyDescent="0.25">
      <c r="A64" s="124">
        <v>1</v>
      </c>
      <c r="B64" s="81" t="s">
        <v>203</v>
      </c>
      <c r="C64" s="160">
        <v>2018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73"/>
      <c r="P64" s="14"/>
      <c r="Q64" s="14"/>
      <c r="R64" s="226"/>
      <c r="S64" s="160">
        <v>2018</v>
      </c>
    </row>
    <row r="65" spans="1:19" s="15" customFormat="1" ht="15.75" x14ac:dyDescent="0.25">
      <c r="A65" s="124">
        <v>2</v>
      </c>
      <c r="B65" s="81" t="s">
        <v>204</v>
      </c>
      <c r="C65" s="160">
        <v>2018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73"/>
      <c r="P65" s="14"/>
      <c r="Q65" s="14"/>
      <c r="R65" s="226"/>
      <c r="S65" s="160">
        <v>2018</v>
      </c>
    </row>
    <row r="66" spans="1:19" s="15" customFormat="1" ht="15.75" x14ac:dyDescent="0.25">
      <c r="A66" s="124">
        <v>3</v>
      </c>
      <c r="B66" s="81" t="s">
        <v>206</v>
      </c>
      <c r="C66" s="160"/>
      <c r="D66" s="160"/>
      <c r="E66" s="160"/>
      <c r="F66" s="160"/>
      <c r="G66" s="160"/>
      <c r="H66" s="160"/>
      <c r="I66" s="160"/>
      <c r="J66" s="160"/>
      <c r="K66" s="160">
        <v>2018</v>
      </c>
      <c r="L66" s="160"/>
      <c r="M66" s="160"/>
      <c r="N66" s="160"/>
      <c r="O66" s="73"/>
      <c r="P66" s="14"/>
      <c r="Q66" s="14"/>
      <c r="R66" s="226"/>
      <c r="S66" s="160">
        <v>2018</v>
      </c>
    </row>
    <row r="67" spans="1:19" s="20" customFormat="1" ht="32.25" customHeight="1" x14ac:dyDescent="0.25">
      <c r="A67" s="300" t="s">
        <v>75</v>
      </c>
      <c r="B67" s="301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74">
        <v>0</v>
      </c>
      <c r="P67" s="19">
        <v>0</v>
      </c>
      <c r="Q67" s="19">
        <v>0</v>
      </c>
      <c r="R67" s="225">
        <v>0</v>
      </c>
      <c r="S67" s="238"/>
    </row>
    <row r="68" spans="1:19" s="15" customFormat="1" ht="15.75" x14ac:dyDescent="0.25">
      <c r="A68" s="16">
        <v>1</v>
      </c>
      <c r="B68" s="81" t="s">
        <v>256</v>
      </c>
      <c r="C68" s="160"/>
      <c r="D68" s="160"/>
      <c r="E68" s="160"/>
      <c r="F68" s="160"/>
      <c r="G68" s="160"/>
      <c r="H68" s="160"/>
      <c r="I68" s="160"/>
      <c r="J68" s="160"/>
      <c r="K68" s="160">
        <v>2018</v>
      </c>
      <c r="L68" s="160"/>
      <c r="M68" s="160"/>
      <c r="N68" s="160"/>
      <c r="O68" s="73"/>
      <c r="P68" s="14"/>
      <c r="Q68" s="14"/>
      <c r="R68" s="226"/>
      <c r="S68" s="239"/>
    </row>
    <row r="69" spans="1:19" s="15" customFormat="1" ht="15.75" x14ac:dyDescent="0.25">
      <c r="A69" s="16">
        <v>2</v>
      </c>
      <c r="B69" s="81" t="s">
        <v>257</v>
      </c>
      <c r="C69" s="160">
        <v>2018</v>
      </c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73"/>
      <c r="P69" s="14"/>
      <c r="Q69" s="14"/>
      <c r="R69" s="226"/>
      <c r="S69" s="239"/>
    </row>
    <row r="70" spans="1:19" s="15" customFormat="1" ht="15.75" x14ac:dyDescent="0.25">
      <c r="A70" s="16">
        <v>3</v>
      </c>
      <c r="B70" s="81" t="s">
        <v>426</v>
      </c>
      <c r="C70" s="160"/>
      <c r="D70" s="160"/>
      <c r="E70" s="160"/>
      <c r="F70" s="160"/>
      <c r="G70" s="160"/>
      <c r="H70" s="160">
        <v>2018</v>
      </c>
      <c r="I70" s="160"/>
      <c r="J70" s="160"/>
      <c r="K70" s="160"/>
      <c r="L70" s="160"/>
      <c r="M70" s="160"/>
      <c r="N70" s="160"/>
      <c r="O70" s="73"/>
      <c r="P70" s="14"/>
      <c r="Q70" s="14"/>
      <c r="R70" s="226"/>
      <c r="S70" s="160">
        <v>2018</v>
      </c>
    </row>
    <row r="71" spans="1:19" s="15" customFormat="1" ht="15.75" x14ac:dyDescent="0.25">
      <c r="A71" s="16">
        <v>4</v>
      </c>
      <c r="B71" s="81" t="s">
        <v>428</v>
      </c>
      <c r="C71" s="160"/>
      <c r="D71" s="160"/>
      <c r="E71" s="160"/>
      <c r="F71" s="160"/>
      <c r="G71" s="160"/>
      <c r="H71" s="160">
        <v>2018</v>
      </c>
      <c r="I71" s="160"/>
      <c r="J71" s="160"/>
      <c r="K71" s="160"/>
      <c r="L71" s="160"/>
      <c r="M71" s="160"/>
      <c r="N71" s="160"/>
      <c r="O71" s="73"/>
      <c r="P71" s="14"/>
      <c r="Q71" s="14"/>
      <c r="R71" s="226"/>
      <c r="S71" s="160">
        <v>2018</v>
      </c>
    </row>
    <row r="72" spans="1:19" s="15" customFormat="1" ht="15.75" x14ac:dyDescent="0.25">
      <c r="A72" s="16">
        <v>5</v>
      </c>
      <c r="B72" s="81" t="s">
        <v>258</v>
      </c>
      <c r="C72" s="160"/>
      <c r="D72" s="160"/>
      <c r="E72" s="160"/>
      <c r="F72" s="160"/>
      <c r="G72" s="160"/>
      <c r="H72" s="160"/>
      <c r="I72" s="160"/>
      <c r="J72" s="160"/>
      <c r="K72" s="160">
        <v>2018</v>
      </c>
      <c r="L72" s="160"/>
      <c r="M72" s="160">
        <v>2018</v>
      </c>
      <c r="N72" s="160"/>
      <c r="O72" s="73"/>
      <c r="P72" s="14"/>
      <c r="Q72" s="14"/>
      <c r="R72" s="226"/>
      <c r="S72" s="160">
        <v>2018</v>
      </c>
    </row>
    <row r="73" spans="1:19" s="15" customFormat="1" ht="15.75" x14ac:dyDescent="0.25">
      <c r="A73" s="16">
        <v>6</v>
      </c>
      <c r="B73" s="81" t="s">
        <v>259</v>
      </c>
      <c r="C73" s="160"/>
      <c r="D73" s="160">
        <v>2018</v>
      </c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73"/>
      <c r="P73" s="14"/>
      <c r="Q73" s="14"/>
      <c r="R73" s="226"/>
      <c r="S73" s="239"/>
    </row>
    <row r="74" spans="1:19" s="20" customFormat="1" ht="44.25" customHeight="1" x14ac:dyDescent="0.25">
      <c r="A74" s="300" t="s">
        <v>76</v>
      </c>
      <c r="B74" s="301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72">
        <f t="shared" ref="O74:R74" si="3">SUM(O75:O76)</f>
        <v>0</v>
      </c>
      <c r="P74" s="72">
        <f t="shared" si="3"/>
        <v>0</v>
      </c>
      <c r="Q74" s="72">
        <f t="shared" si="3"/>
        <v>0</v>
      </c>
      <c r="R74" s="228">
        <f t="shared" si="3"/>
        <v>0</v>
      </c>
      <c r="S74" s="72"/>
    </row>
    <row r="75" spans="1:19" s="15" customFormat="1" ht="15.75" x14ac:dyDescent="0.25">
      <c r="A75" s="16">
        <v>1</v>
      </c>
      <c r="B75" s="81" t="s">
        <v>229</v>
      </c>
      <c r="C75" s="160">
        <v>2018</v>
      </c>
      <c r="D75" s="160"/>
      <c r="E75" s="160"/>
      <c r="F75" s="160"/>
      <c r="G75" s="160"/>
      <c r="H75" s="160"/>
      <c r="I75" s="160"/>
      <c r="J75" s="160"/>
      <c r="K75" s="160"/>
      <c r="L75" s="160"/>
      <c r="M75" s="160">
        <v>2018</v>
      </c>
      <c r="N75" s="160"/>
      <c r="O75" s="73"/>
      <c r="P75" s="14"/>
      <c r="Q75" s="14"/>
      <c r="R75" s="226"/>
      <c r="S75" s="239"/>
    </row>
    <row r="76" spans="1:19" s="15" customFormat="1" ht="15.75" x14ac:dyDescent="0.25">
      <c r="A76" s="16">
        <v>2</v>
      </c>
      <c r="B76" s="81" t="s">
        <v>230</v>
      </c>
      <c r="C76" s="160"/>
      <c r="D76" s="160"/>
      <c r="E76" s="160"/>
      <c r="F76" s="160"/>
      <c r="G76" s="160"/>
      <c r="H76" s="160">
        <v>2018</v>
      </c>
      <c r="I76" s="160"/>
      <c r="J76" s="160"/>
      <c r="K76" s="160"/>
      <c r="L76" s="160"/>
      <c r="M76" s="160"/>
      <c r="N76" s="160"/>
      <c r="O76" s="73"/>
      <c r="P76" s="14"/>
      <c r="Q76" s="14"/>
      <c r="R76" s="226"/>
      <c r="S76" s="239"/>
    </row>
    <row r="77" spans="1:19" s="15" customFormat="1" ht="31.5" x14ac:dyDescent="0.25">
      <c r="A77" s="16">
        <v>3</v>
      </c>
      <c r="B77" s="44" t="s">
        <v>433</v>
      </c>
      <c r="C77" s="160"/>
      <c r="D77" s="160"/>
      <c r="E77" s="160"/>
      <c r="F77" s="160"/>
      <c r="G77" s="160"/>
      <c r="H77" s="160">
        <v>2018</v>
      </c>
      <c r="I77" s="160"/>
      <c r="J77" s="160"/>
      <c r="K77" s="160"/>
      <c r="L77" s="160"/>
      <c r="M77" s="160"/>
      <c r="N77" s="160"/>
      <c r="O77" s="73"/>
      <c r="P77" s="14"/>
      <c r="Q77" s="14"/>
      <c r="R77" s="226"/>
      <c r="S77" s="239"/>
    </row>
    <row r="78" spans="1:19" s="20" customFormat="1" ht="37.5" customHeight="1" x14ac:dyDescent="0.25">
      <c r="A78" s="294" t="s">
        <v>77</v>
      </c>
      <c r="B78" s="295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74">
        <v>0</v>
      </c>
      <c r="P78" s="19">
        <v>0</v>
      </c>
      <c r="Q78" s="19">
        <v>0</v>
      </c>
      <c r="R78" s="225">
        <v>0</v>
      </c>
      <c r="S78" s="238"/>
    </row>
    <row r="79" spans="1:19" s="15" customFormat="1" ht="15.75" x14ac:dyDescent="0.25">
      <c r="A79" s="16">
        <v>1</v>
      </c>
      <c r="B79" s="75" t="s">
        <v>146</v>
      </c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>
        <v>2018</v>
      </c>
      <c r="N79" s="160"/>
      <c r="O79" s="82"/>
      <c r="P79" s="17"/>
      <c r="Q79" s="17"/>
      <c r="R79" s="231"/>
      <c r="S79" s="160">
        <v>2018</v>
      </c>
    </row>
    <row r="80" spans="1:19" s="15" customFormat="1" ht="15.75" x14ac:dyDescent="0.25">
      <c r="A80" s="16">
        <f>A79+1</f>
        <v>2</v>
      </c>
      <c r="B80" s="75" t="s">
        <v>148</v>
      </c>
      <c r="C80" s="160"/>
      <c r="D80" s="160"/>
      <c r="E80" s="160"/>
      <c r="F80" s="160"/>
      <c r="G80" s="160"/>
      <c r="H80" s="160"/>
      <c r="I80" s="160">
        <v>4</v>
      </c>
      <c r="J80" s="160">
        <v>2018</v>
      </c>
      <c r="K80" s="160"/>
      <c r="L80" s="160"/>
      <c r="M80" s="160"/>
      <c r="N80" s="160"/>
      <c r="O80" s="73"/>
      <c r="P80" s="14"/>
      <c r="Q80" s="14"/>
      <c r="R80" s="226"/>
      <c r="S80" s="239"/>
    </row>
    <row r="81" spans="1:19" s="15" customFormat="1" ht="36.6" customHeight="1" x14ac:dyDescent="0.25">
      <c r="A81" s="16">
        <f t="shared" ref="A81:A108" si="4">A80+1</f>
        <v>3</v>
      </c>
      <c r="B81" s="75" t="s">
        <v>149</v>
      </c>
      <c r="C81" s="160"/>
      <c r="D81" s="160"/>
      <c r="E81" s="160"/>
      <c r="F81" s="160"/>
      <c r="G81" s="160"/>
      <c r="H81" s="160"/>
      <c r="I81" s="160">
        <v>4</v>
      </c>
      <c r="J81" s="160">
        <v>2018</v>
      </c>
      <c r="K81" s="160"/>
      <c r="L81" s="160"/>
      <c r="M81" s="160"/>
      <c r="N81" s="160"/>
      <c r="O81" s="73"/>
      <c r="P81" s="14"/>
      <c r="Q81" s="14"/>
      <c r="R81" s="226"/>
      <c r="S81" s="239"/>
    </row>
    <row r="82" spans="1:19" s="15" customFormat="1" ht="15.75" x14ac:dyDescent="0.25">
      <c r="A82" s="16">
        <f t="shared" si="4"/>
        <v>4</v>
      </c>
      <c r="B82" s="75" t="s">
        <v>150</v>
      </c>
      <c r="C82" s="160"/>
      <c r="D82" s="160"/>
      <c r="E82" s="160"/>
      <c r="F82" s="160"/>
      <c r="G82" s="160"/>
      <c r="H82" s="160"/>
      <c r="I82" s="160"/>
      <c r="J82" s="160"/>
      <c r="K82" s="160">
        <v>2018</v>
      </c>
      <c r="L82" s="160"/>
      <c r="M82" s="160"/>
      <c r="N82" s="160"/>
      <c r="O82" s="73"/>
      <c r="P82" s="14"/>
      <c r="Q82" s="14"/>
      <c r="R82" s="226"/>
      <c r="S82" s="160">
        <v>2018</v>
      </c>
    </row>
    <row r="83" spans="1:19" s="15" customFormat="1" ht="15.75" x14ac:dyDescent="0.25">
      <c r="A83" s="16">
        <f t="shared" si="4"/>
        <v>5</v>
      </c>
      <c r="B83" s="75" t="s">
        <v>152</v>
      </c>
      <c r="C83" s="160"/>
      <c r="D83" s="160"/>
      <c r="E83" s="160"/>
      <c r="F83" s="160"/>
      <c r="G83" s="160"/>
      <c r="H83" s="160"/>
      <c r="I83" s="160"/>
      <c r="J83" s="160"/>
      <c r="K83" s="160">
        <v>2018</v>
      </c>
      <c r="L83" s="160"/>
      <c r="M83" s="160"/>
      <c r="N83" s="160"/>
      <c r="O83" s="73"/>
      <c r="P83" s="14"/>
      <c r="Q83" s="14"/>
      <c r="R83" s="226"/>
      <c r="S83" s="239"/>
    </row>
    <row r="84" spans="1:19" s="15" customFormat="1" ht="31.5" x14ac:dyDescent="0.25">
      <c r="A84" s="16">
        <f t="shared" si="4"/>
        <v>6</v>
      </c>
      <c r="B84" s="75" t="s">
        <v>153</v>
      </c>
      <c r="C84" s="160"/>
      <c r="D84" s="160"/>
      <c r="E84" s="160"/>
      <c r="F84" s="160"/>
      <c r="G84" s="160"/>
      <c r="H84" s="160"/>
      <c r="I84" s="160"/>
      <c r="J84" s="160"/>
      <c r="K84" s="160">
        <v>2018</v>
      </c>
      <c r="L84" s="160"/>
      <c r="M84" s="160"/>
      <c r="N84" s="160"/>
      <c r="O84" s="73"/>
      <c r="P84" s="14"/>
      <c r="Q84" s="14"/>
      <c r="R84" s="226"/>
      <c r="S84" s="239"/>
    </row>
    <row r="85" spans="1:19" s="15" customFormat="1" ht="15.75" x14ac:dyDescent="0.25">
      <c r="A85" s="16">
        <f t="shared" si="4"/>
        <v>7</v>
      </c>
      <c r="B85" s="75" t="s">
        <v>451</v>
      </c>
      <c r="C85" s="160">
        <v>2018</v>
      </c>
      <c r="D85" s="160"/>
      <c r="E85" s="160"/>
      <c r="F85" s="160"/>
      <c r="G85" s="160"/>
      <c r="H85" s="160"/>
      <c r="I85" s="160"/>
      <c r="J85" s="160"/>
      <c r="K85" s="160"/>
      <c r="L85" s="160"/>
      <c r="M85" s="160">
        <v>2018</v>
      </c>
      <c r="N85" s="160"/>
      <c r="O85" s="73"/>
      <c r="P85" s="14"/>
      <c r="Q85" s="14"/>
      <c r="R85" s="226"/>
      <c r="S85" s="160">
        <v>2018</v>
      </c>
    </row>
    <row r="86" spans="1:19" s="15" customFormat="1" ht="15.75" x14ac:dyDescent="0.25">
      <c r="A86" s="16">
        <f t="shared" si="4"/>
        <v>8</v>
      </c>
      <c r="B86" s="75" t="s">
        <v>154</v>
      </c>
      <c r="C86" s="160"/>
      <c r="D86" s="160"/>
      <c r="E86" s="160"/>
      <c r="F86" s="160"/>
      <c r="G86" s="160"/>
      <c r="H86" s="160"/>
      <c r="I86" s="160"/>
      <c r="J86" s="160"/>
      <c r="K86" s="160">
        <v>2018</v>
      </c>
      <c r="L86" s="160"/>
      <c r="M86" s="160"/>
      <c r="N86" s="160"/>
      <c r="O86" s="73"/>
      <c r="P86" s="14"/>
      <c r="Q86" s="14"/>
      <c r="R86" s="226"/>
      <c r="S86" s="239"/>
    </row>
    <row r="87" spans="1:19" s="15" customFormat="1" ht="15.75" x14ac:dyDescent="0.25">
      <c r="A87" s="16">
        <f t="shared" si="4"/>
        <v>9</v>
      </c>
      <c r="B87" s="75" t="s">
        <v>155</v>
      </c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>
        <v>2018</v>
      </c>
      <c r="N87" s="160"/>
      <c r="O87" s="73"/>
      <c r="P87" s="14"/>
      <c r="Q87" s="14"/>
      <c r="R87" s="226"/>
      <c r="S87" s="239"/>
    </row>
    <row r="88" spans="1:19" s="15" customFormat="1" ht="31.5" x14ac:dyDescent="0.25">
      <c r="A88" s="16">
        <f t="shared" si="4"/>
        <v>10</v>
      </c>
      <c r="B88" s="75" t="s">
        <v>156</v>
      </c>
      <c r="C88" s="160"/>
      <c r="D88" s="160"/>
      <c r="E88" s="160"/>
      <c r="F88" s="160"/>
      <c r="G88" s="160"/>
      <c r="H88" s="160"/>
      <c r="I88" s="160">
        <v>1</v>
      </c>
      <c r="J88" s="160">
        <v>2018</v>
      </c>
      <c r="K88" s="160"/>
      <c r="L88" s="160"/>
      <c r="M88" s="160"/>
      <c r="N88" s="160"/>
      <c r="O88" s="73"/>
      <c r="P88" s="14"/>
      <c r="Q88" s="14"/>
      <c r="R88" s="226"/>
      <c r="S88" s="239"/>
    </row>
    <row r="89" spans="1:19" s="15" customFormat="1" ht="33" customHeight="1" x14ac:dyDescent="0.25">
      <c r="A89" s="16">
        <f t="shared" si="4"/>
        <v>11</v>
      </c>
      <c r="B89" s="75" t="s">
        <v>441</v>
      </c>
      <c r="C89" s="160"/>
      <c r="D89" s="160">
        <v>2018</v>
      </c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73"/>
      <c r="P89" s="14"/>
      <c r="Q89" s="14"/>
      <c r="R89" s="226"/>
      <c r="S89" s="239"/>
    </row>
    <row r="90" spans="1:19" s="15" customFormat="1" ht="33.6" customHeight="1" x14ac:dyDescent="0.25">
      <c r="A90" s="16">
        <f t="shared" si="4"/>
        <v>12</v>
      </c>
      <c r="B90" s="75" t="s">
        <v>442</v>
      </c>
      <c r="C90" s="160"/>
      <c r="D90" s="160">
        <v>2018</v>
      </c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73"/>
      <c r="P90" s="14"/>
      <c r="Q90" s="14"/>
      <c r="R90" s="226"/>
      <c r="S90" s="239"/>
    </row>
    <row r="91" spans="1:19" s="15" customFormat="1" ht="31.5" x14ac:dyDescent="0.25">
      <c r="A91" s="16">
        <f t="shared" si="4"/>
        <v>13</v>
      </c>
      <c r="B91" s="75" t="s">
        <v>157</v>
      </c>
      <c r="C91" s="160"/>
      <c r="D91" s="160"/>
      <c r="E91" s="160"/>
      <c r="F91" s="160"/>
      <c r="G91" s="160"/>
      <c r="H91" s="160"/>
      <c r="I91" s="160"/>
      <c r="J91" s="160"/>
      <c r="K91" s="160">
        <v>2018</v>
      </c>
      <c r="L91" s="160"/>
      <c r="M91" s="160"/>
      <c r="N91" s="160"/>
      <c r="O91" s="73"/>
      <c r="P91" s="14"/>
      <c r="Q91" s="14"/>
      <c r="R91" s="226"/>
      <c r="S91" s="239"/>
    </row>
    <row r="92" spans="1:19" s="15" customFormat="1" ht="15.75" x14ac:dyDescent="0.25">
      <c r="A92" s="16">
        <f t="shared" si="4"/>
        <v>14</v>
      </c>
      <c r="B92" s="75" t="s">
        <v>443</v>
      </c>
      <c r="C92" s="160"/>
      <c r="D92" s="160"/>
      <c r="E92" s="160"/>
      <c r="F92" s="160"/>
      <c r="G92" s="160"/>
      <c r="H92" s="160"/>
      <c r="I92" s="160"/>
      <c r="J92" s="160"/>
      <c r="K92" s="160"/>
      <c r="L92" s="160">
        <v>2018</v>
      </c>
      <c r="M92" s="160">
        <v>2018</v>
      </c>
      <c r="N92" s="160"/>
      <c r="O92" s="73"/>
      <c r="P92" s="14"/>
      <c r="Q92" s="14"/>
      <c r="R92" s="226"/>
      <c r="S92" s="160"/>
    </row>
    <row r="93" spans="1:19" s="15" customFormat="1" ht="15.75" x14ac:dyDescent="0.25">
      <c r="A93" s="16">
        <f t="shared" si="4"/>
        <v>15</v>
      </c>
      <c r="B93" s="75" t="s">
        <v>158</v>
      </c>
      <c r="C93" s="160"/>
      <c r="D93" s="160"/>
      <c r="E93" s="160"/>
      <c r="F93" s="160"/>
      <c r="G93" s="160"/>
      <c r="H93" s="160"/>
      <c r="I93" s="160"/>
      <c r="J93" s="160"/>
      <c r="K93" s="160">
        <v>2018</v>
      </c>
      <c r="L93" s="160"/>
      <c r="M93" s="160"/>
      <c r="N93" s="160"/>
      <c r="O93" s="73"/>
      <c r="P93" s="14"/>
      <c r="Q93" s="14"/>
      <c r="R93" s="226"/>
      <c r="S93" s="239"/>
    </row>
    <row r="94" spans="1:19" s="15" customFormat="1" ht="15.75" x14ac:dyDescent="0.25">
      <c r="A94" s="16">
        <f t="shared" si="4"/>
        <v>16</v>
      </c>
      <c r="B94" s="75" t="s">
        <v>159</v>
      </c>
      <c r="C94" s="160"/>
      <c r="D94" s="160"/>
      <c r="E94" s="160"/>
      <c r="F94" s="160"/>
      <c r="G94" s="160"/>
      <c r="H94" s="160"/>
      <c r="I94" s="160"/>
      <c r="J94" s="160"/>
      <c r="K94" s="160">
        <v>2018</v>
      </c>
      <c r="L94" s="160"/>
      <c r="M94" s="160"/>
      <c r="N94" s="160"/>
      <c r="O94" s="73"/>
      <c r="P94" s="14"/>
      <c r="Q94" s="14"/>
      <c r="R94" s="226"/>
      <c r="S94" s="239"/>
    </row>
    <row r="95" spans="1:19" s="15" customFormat="1" ht="15.75" x14ac:dyDescent="0.25">
      <c r="A95" s="16">
        <f t="shared" si="4"/>
        <v>17</v>
      </c>
      <c r="B95" s="75" t="s">
        <v>160</v>
      </c>
      <c r="C95" s="160"/>
      <c r="D95" s="160"/>
      <c r="E95" s="160"/>
      <c r="F95" s="160"/>
      <c r="G95" s="160"/>
      <c r="H95" s="160"/>
      <c r="I95" s="160"/>
      <c r="J95" s="160"/>
      <c r="K95" s="160">
        <v>2018</v>
      </c>
      <c r="L95" s="160"/>
      <c r="M95" s="160"/>
      <c r="N95" s="160"/>
      <c r="O95" s="73"/>
      <c r="P95" s="14"/>
      <c r="Q95" s="14"/>
      <c r="R95" s="226"/>
      <c r="S95" s="160">
        <v>2018</v>
      </c>
    </row>
    <row r="96" spans="1:19" s="15" customFormat="1" ht="15.75" x14ac:dyDescent="0.25">
      <c r="A96" s="16">
        <f t="shared" si="4"/>
        <v>18</v>
      </c>
      <c r="B96" s="75" t="s">
        <v>444</v>
      </c>
      <c r="C96" s="160"/>
      <c r="D96" s="160"/>
      <c r="E96" s="160"/>
      <c r="F96" s="160">
        <v>2018</v>
      </c>
      <c r="G96" s="160"/>
      <c r="H96" s="160"/>
      <c r="I96" s="160"/>
      <c r="J96" s="160"/>
      <c r="K96" s="160"/>
      <c r="L96" s="160"/>
      <c r="M96" s="160"/>
      <c r="N96" s="160">
        <v>2018</v>
      </c>
      <c r="O96" s="73"/>
      <c r="P96" s="14"/>
      <c r="Q96" s="14"/>
      <c r="R96" s="226"/>
      <c r="S96" s="239"/>
    </row>
    <row r="97" spans="1:22" s="15" customFormat="1" ht="15.75" x14ac:dyDescent="0.25">
      <c r="A97" s="16">
        <f t="shared" si="4"/>
        <v>19</v>
      </c>
      <c r="B97" s="75" t="s">
        <v>161</v>
      </c>
      <c r="C97" s="160"/>
      <c r="D97" s="160"/>
      <c r="E97" s="160"/>
      <c r="F97" s="160"/>
      <c r="G97" s="160"/>
      <c r="H97" s="160"/>
      <c r="I97" s="160"/>
      <c r="J97" s="160"/>
      <c r="K97" s="160">
        <v>2018</v>
      </c>
      <c r="L97" s="160"/>
      <c r="M97" s="160"/>
      <c r="N97" s="160"/>
      <c r="O97" s="73"/>
      <c r="P97" s="14"/>
      <c r="Q97" s="14"/>
      <c r="R97" s="226"/>
      <c r="S97" s="239"/>
    </row>
    <row r="98" spans="1:22" s="15" customFormat="1" ht="15.75" x14ac:dyDescent="0.25">
      <c r="A98" s="16">
        <f t="shared" si="4"/>
        <v>20</v>
      </c>
      <c r="B98" s="75" t="s">
        <v>445</v>
      </c>
      <c r="C98" s="160"/>
      <c r="D98" s="160"/>
      <c r="E98" s="160"/>
      <c r="F98" s="160"/>
      <c r="G98" s="160"/>
      <c r="H98" s="160">
        <v>2018</v>
      </c>
      <c r="I98" s="160"/>
      <c r="J98" s="160"/>
      <c r="K98" s="160"/>
      <c r="L98" s="160"/>
      <c r="M98" s="160"/>
      <c r="N98" s="160">
        <v>2018</v>
      </c>
      <c r="O98" s="73"/>
      <c r="P98" s="14"/>
      <c r="Q98" s="14"/>
      <c r="R98" s="226"/>
      <c r="S98" s="160"/>
    </row>
    <row r="99" spans="1:22" s="15" customFormat="1" ht="15.75" x14ac:dyDescent="0.25">
      <c r="A99" s="16">
        <f t="shared" si="4"/>
        <v>21</v>
      </c>
      <c r="B99" s="75" t="s">
        <v>162</v>
      </c>
      <c r="C99" s="160"/>
      <c r="D99" s="160"/>
      <c r="E99" s="160"/>
      <c r="F99" s="160"/>
      <c r="G99" s="160"/>
      <c r="H99" s="160"/>
      <c r="I99" s="160"/>
      <c r="J99" s="160"/>
      <c r="K99" s="160">
        <v>2018</v>
      </c>
      <c r="L99" s="160"/>
      <c r="M99" s="160"/>
      <c r="N99" s="160"/>
      <c r="O99" s="73"/>
      <c r="P99" s="14"/>
      <c r="Q99" s="14"/>
      <c r="R99" s="226"/>
      <c r="S99" s="160"/>
    </row>
    <row r="100" spans="1:22" s="15" customFormat="1" ht="15.75" x14ac:dyDescent="0.25">
      <c r="A100" s="16">
        <f t="shared" si="4"/>
        <v>22</v>
      </c>
      <c r="B100" s="75" t="s">
        <v>446</v>
      </c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>
        <v>2018</v>
      </c>
      <c r="N100" s="160"/>
      <c r="O100" s="73"/>
      <c r="P100" s="14"/>
      <c r="Q100" s="14"/>
      <c r="R100" s="226"/>
      <c r="S100" s="160"/>
    </row>
    <row r="101" spans="1:22" s="15" customFormat="1" ht="15.75" x14ac:dyDescent="0.25">
      <c r="A101" s="16">
        <f t="shared" si="4"/>
        <v>23</v>
      </c>
      <c r="B101" s="75" t="s">
        <v>447</v>
      </c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>
        <v>2018</v>
      </c>
      <c r="N101" s="160"/>
      <c r="O101" s="73"/>
      <c r="P101" s="14"/>
      <c r="Q101" s="14"/>
      <c r="R101" s="226"/>
      <c r="S101" s="160"/>
    </row>
    <row r="102" spans="1:22" s="15" customFormat="1" ht="15.75" x14ac:dyDescent="0.25">
      <c r="A102" s="16">
        <f t="shared" si="4"/>
        <v>24</v>
      </c>
      <c r="B102" s="75" t="s">
        <v>448</v>
      </c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>
        <v>2018</v>
      </c>
      <c r="N102" s="160"/>
      <c r="O102" s="73"/>
      <c r="P102" s="14"/>
      <c r="Q102" s="14"/>
      <c r="R102" s="226"/>
      <c r="S102" s="160"/>
    </row>
    <row r="103" spans="1:22" s="15" customFormat="1" ht="15.75" x14ac:dyDescent="0.25">
      <c r="A103" s="16">
        <f t="shared" si="4"/>
        <v>25</v>
      </c>
      <c r="B103" s="75" t="s">
        <v>163</v>
      </c>
      <c r="C103" s="160"/>
      <c r="D103" s="160">
        <v>2018</v>
      </c>
      <c r="E103" s="160"/>
      <c r="F103" s="160"/>
      <c r="G103" s="160"/>
      <c r="H103" s="160"/>
      <c r="I103" s="160"/>
      <c r="J103" s="160"/>
      <c r="K103" s="160"/>
      <c r="L103" s="160"/>
      <c r="M103" s="160">
        <v>2018</v>
      </c>
      <c r="N103" s="160"/>
      <c r="O103" s="73"/>
      <c r="P103" s="14"/>
      <c r="Q103" s="14"/>
      <c r="R103" s="226"/>
      <c r="S103" s="160">
        <v>2018</v>
      </c>
    </row>
    <row r="104" spans="1:22" s="15" customFormat="1" ht="15.75" x14ac:dyDescent="0.25">
      <c r="A104" s="16">
        <f t="shared" si="4"/>
        <v>26</v>
      </c>
      <c r="B104" s="75" t="s">
        <v>449</v>
      </c>
      <c r="C104" s="160"/>
      <c r="D104" s="160">
        <v>2018</v>
      </c>
      <c r="E104" s="160"/>
      <c r="F104" s="160">
        <v>2018</v>
      </c>
      <c r="G104" s="160">
        <v>2018</v>
      </c>
      <c r="H104" s="160">
        <v>2018</v>
      </c>
      <c r="I104" s="160"/>
      <c r="J104" s="160"/>
      <c r="K104" s="160"/>
      <c r="L104" s="160"/>
      <c r="M104" s="160"/>
      <c r="N104" s="160"/>
      <c r="O104" s="73"/>
      <c r="P104" s="14"/>
      <c r="Q104" s="14"/>
      <c r="R104" s="226"/>
      <c r="S104" s="160"/>
    </row>
    <row r="105" spans="1:22" s="15" customFormat="1" ht="15.75" x14ac:dyDescent="0.25">
      <c r="A105" s="16">
        <f t="shared" si="4"/>
        <v>27</v>
      </c>
      <c r="B105" s="75" t="s">
        <v>450</v>
      </c>
      <c r="C105" s="160"/>
      <c r="D105" s="160">
        <v>2018</v>
      </c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73"/>
      <c r="P105" s="14"/>
      <c r="Q105" s="14"/>
      <c r="R105" s="226"/>
      <c r="S105" s="160">
        <v>2018</v>
      </c>
    </row>
    <row r="106" spans="1:22" s="15" customFormat="1" ht="15.75" x14ac:dyDescent="0.25">
      <c r="A106" s="16">
        <f t="shared" si="4"/>
        <v>28</v>
      </c>
      <c r="B106" s="75" t="s">
        <v>165</v>
      </c>
      <c r="C106" s="160"/>
      <c r="D106" s="160"/>
      <c r="E106" s="160"/>
      <c r="F106" s="160"/>
      <c r="G106" s="160"/>
      <c r="H106" s="160"/>
      <c r="I106" s="160"/>
      <c r="J106" s="160"/>
      <c r="K106" s="160">
        <v>2018</v>
      </c>
      <c r="L106" s="160"/>
      <c r="M106" s="160"/>
      <c r="N106" s="160"/>
      <c r="O106" s="73"/>
      <c r="P106" s="14"/>
      <c r="Q106" s="14"/>
      <c r="R106" s="226"/>
      <c r="S106" s="239"/>
    </row>
    <row r="107" spans="1:22" s="15" customFormat="1" ht="15.75" x14ac:dyDescent="0.25">
      <c r="A107" s="16">
        <f t="shared" si="4"/>
        <v>29</v>
      </c>
      <c r="B107" s="75" t="s">
        <v>166</v>
      </c>
      <c r="C107" s="160"/>
      <c r="D107" s="160"/>
      <c r="E107" s="160"/>
      <c r="F107" s="160"/>
      <c r="G107" s="160"/>
      <c r="H107" s="160"/>
      <c r="I107" s="160"/>
      <c r="J107" s="160"/>
      <c r="K107" s="160">
        <v>2018</v>
      </c>
      <c r="L107" s="160"/>
      <c r="M107" s="160"/>
      <c r="N107" s="160"/>
      <c r="O107" s="73"/>
      <c r="P107" s="14"/>
      <c r="Q107" s="14"/>
      <c r="R107" s="226"/>
      <c r="S107" s="239"/>
    </row>
    <row r="108" spans="1:22" s="15" customFormat="1" ht="15.75" x14ac:dyDescent="0.25">
      <c r="A108" s="16">
        <f t="shared" si="4"/>
        <v>30</v>
      </c>
      <c r="B108" s="75" t="s">
        <v>452</v>
      </c>
      <c r="C108" s="160"/>
      <c r="D108" s="160"/>
      <c r="E108" s="160"/>
      <c r="F108" s="160"/>
      <c r="G108" s="160"/>
      <c r="H108" s="160">
        <v>2018</v>
      </c>
      <c r="I108" s="160"/>
      <c r="J108" s="160"/>
      <c r="K108" s="160"/>
      <c r="L108" s="160"/>
      <c r="M108" s="160"/>
      <c r="N108" s="160">
        <v>2018</v>
      </c>
      <c r="O108" s="73"/>
      <c r="P108" s="14"/>
      <c r="Q108" s="14"/>
      <c r="R108" s="226"/>
      <c r="S108" s="239"/>
    </row>
    <row r="109" spans="1:22" s="20" customFormat="1" ht="30.75" customHeight="1" x14ac:dyDescent="0.25">
      <c r="A109" s="316" t="s">
        <v>63</v>
      </c>
      <c r="B109" s="300"/>
      <c r="C109" s="172"/>
      <c r="D109" s="172"/>
      <c r="E109" s="172"/>
      <c r="F109" s="172"/>
      <c r="G109" s="172"/>
      <c r="H109" s="172"/>
      <c r="I109" s="172"/>
      <c r="J109" s="172"/>
      <c r="K109" s="172"/>
      <c r="L109" s="172"/>
      <c r="M109" s="172"/>
      <c r="N109" s="172"/>
      <c r="O109" s="72">
        <f t="shared" ref="O109:R109" si="5">SUM(O110:O110)</f>
        <v>0</v>
      </c>
      <c r="P109" s="72">
        <f t="shared" si="5"/>
        <v>0</v>
      </c>
      <c r="Q109" s="72">
        <f t="shared" si="5"/>
        <v>0</v>
      </c>
      <c r="R109" s="228">
        <f t="shared" si="5"/>
        <v>0</v>
      </c>
      <c r="S109" s="72"/>
    </row>
    <row r="110" spans="1:22" s="15" customFormat="1" ht="15.75" x14ac:dyDescent="0.25">
      <c r="A110" s="16">
        <v>1</v>
      </c>
      <c r="B110" s="81" t="s">
        <v>213</v>
      </c>
      <c r="C110" s="160"/>
      <c r="D110" s="160"/>
      <c r="E110" s="160"/>
      <c r="F110" s="160"/>
      <c r="G110" s="160"/>
      <c r="H110" s="160"/>
      <c r="I110" s="160"/>
      <c r="J110" s="160"/>
      <c r="K110" s="160"/>
      <c r="L110" s="160"/>
      <c r="M110" s="160">
        <v>2018</v>
      </c>
      <c r="N110" s="160">
        <v>2018</v>
      </c>
      <c r="O110" s="73"/>
      <c r="P110" s="14"/>
      <c r="Q110" s="14"/>
      <c r="R110" s="226"/>
      <c r="S110" s="239"/>
    </row>
    <row r="111" spans="1:22" s="20" customFormat="1" ht="33" customHeight="1" x14ac:dyDescent="0.25">
      <c r="A111" s="300" t="s">
        <v>62</v>
      </c>
      <c r="B111" s="315"/>
      <c r="C111" s="172"/>
      <c r="D111" s="172"/>
      <c r="E111" s="172"/>
      <c r="F111" s="172"/>
      <c r="G111" s="172"/>
      <c r="H111" s="172"/>
      <c r="I111" s="172"/>
      <c r="J111" s="172"/>
      <c r="K111" s="172"/>
      <c r="L111" s="172"/>
      <c r="M111" s="172"/>
      <c r="N111" s="172"/>
      <c r="O111" s="72">
        <f t="shared" ref="O111:R111" si="6">O112</f>
        <v>0</v>
      </c>
      <c r="P111" s="72">
        <f t="shared" si="6"/>
        <v>0</v>
      </c>
      <c r="Q111" s="72">
        <f t="shared" si="6"/>
        <v>0</v>
      </c>
      <c r="R111" s="228">
        <f t="shared" si="6"/>
        <v>0</v>
      </c>
      <c r="S111" s="72"/>
      <c r="T111" s="27"/>
      <c r="U111" s="27"/>
      <c r="V111" s="27"/>
    </row>
    <row r="112" spans="1:22" s="15" customFormat="1" ht="15.75" x14ac:dyDescent="0.25">
      <c r="A112" s="16">
        <v>1</v>
      </c>
      <c r="B112" s="50" t="s">
        <v>223</v>
      </c>
      <c r="C112" s="175"/>
      <c r="D112" s="175"/>
      <c r="E112" s="175"/>
      <c r="F112" s="175"/>
      <c r="G112" s="175"/>
      <c r="H112" s="175"/>
      <c r="I112" s="175"/>
      <c r="J112" s="175"/>
      <c r="K112" s="175">
        <v>2018</v>
      </c>
      <c r="L112" s="175"/>
      <c r="M112" s="175"/>
      <c r="N112" s="175"/>
      <c r="O112" s="73"/>
      <c r="P112" s="14"/>
      <c r="Q112" s="14"/>
      <c r="R112" s="226"/>
      <c r="S112" s="239"/>
      <c r="T112" s="28"/>
      <c r="U112" s="29"/>
      <c r="V112" s="30"/>
    </row>
    <row r="113" spans="1:22" s="15" customFormat="1" ht="30" customHeight="1" x14ac:dyDescent="0.25">
      <c r="A113" s="294" t="s">
        <v>303</v>
      </c>
      <c r="B113" s="295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73"/>
      <c r="P113" s="167"/>
      <c r="Q113" s="167"/>
      <c r="R113" s="167"/>
      <c r="S113" s="239"/>
      <c r="T113" s="28"/>
      <c r="U113" s="29"/>
      <c r="V113" s="30"/>
    </row>
    <row r="114" spans="1:22" s="15" customFormat="1" ht="15.75" x14ac:dyDescent="0.25">
      <c r="A114" s="16">
        <v>1</v>
      </c>
      <c r="B114" s="50" t="s">
        <v>291</v>
      </c>
      <c r="C114" s="175"/>
      <c r="D114" s="175"/>
      <c r="E114" s="175"/>
      <c r="F114" s="175"/>
      <c r="G114" s="175"/>
      <c r="H114" s="175"/>
      <c r="I114" s="175">
        <v>3</v>
      </c>
      <c r="J114" s="175">
        <v>2018</v>
      </c>
      <c r="K114" s="175"/>
      <c r="L114" s="175"/>
      <c r="M114" s="175"/>
      <c r="N114" s="175"/>
      <c r="O114" s="73"/>
      <c r="P114" s="167"/>
      <c r="Q114" s="167"/>
      <c r="R114" s="167"/>
      <c r="S114" s="239"/>
      <c r="T114" s="28"/>
      <c r="U114" s="29"/>
      <c r="V114" s="30"/>
    </row>
    <row r="115" spans="1:22" s="15" customFormat="1" ht="15.75" x14ac:dyDescent="0.25">
      <c r="A115" s="16">
        <f>A114+1</f>
        <v>2</v>
      </c>
      <c r="B115" s="50" t="s">
        <v>293</v>
      </c>
      <c r="C115" s="175"/>
      <c r="D115" s="175"/>
      <c r="E115" s="175"/>
      <c r="F115" s="175"/>
      <c r="G115" s="175"/>
      <c r="H115" s="175"/>
      <c r="I115" s="175">
        <v>2</v>
      </c>
      <c r="J115" s="175">
        <v>2018</v>
      </c>
      <c r="K115" s="175"/>
      <c r="L115" s="175"/>
      <c r="M115" s="175"/>
      <c r="N115" s="175"/>
      <c r="O115" s="73"/>
      <c r="P115" s="167"/>
      <c r="Q115" s="167"/>
      <c r="R115" s="167"/>
      <c r="S115" s="239"/>
      <c r="T115" s="28"/>
      <c r="U115" s="29"/>
      <c r="V115" s="30"/>
    </row>
    <row r="116" spans="1:22" s="15" customFormat="1" ht="15.75" x14ac:dyDescent="0.25">
      <c r="A116" s="16">
        <f t="shared" ref="A116:A125" si="7">A115+1</f>
        <v>3</v>
      </c>
      <c r="B116" s="50" t="s">
        <v>294</v>
      </c>
      <c r="C116" s="175"/>
      <c r="D116" s="175"/>
      <c r="E116" s="175"/>
      <c r="F116" s="175"/>
      <c r="G116" s="175"/>
      <c r="H116" s="175"/>
      <c r="I116" s="175">
        <v>8</v>
      </c>
      <c r="J116" s="175">
        <v>2018</v>
      </c>
      <c r="K116" s="175"/>
      <c r="L116" s="175"/>
      <c r="M116" s="175"/>
      <c r="N116" s="175"/>
      <c r="O116" s="73"/>
      <c r="P116" s="167"/>
      <c r="Q116" s="167"/>
      <c r="R116" s="167"/>
      <c r="S116" s="239"/>
      <c r="T116" s="28"/>
      <c r="U116" s="29"/>
      <c r="V116" s="30"/>
    </row>
    <row r="117" spans="1:22" s="15" customFormat="1" ht="15.75" x14ac:dyDescent="0.25">
      <c r="A117" s="16">
        <f t="shared" si="7"/>
        <v>4</v>
      </c>
      <c r="B117" s="50" t="s">
        <v>295</v>
      </c>
      <c r="C117" s="175"/>
      <c r="D117" s="175"/>
      <c r="E117" s="175"/>
      <c r="F117" s="175"/>
      <c r="G117" s="175"/>
      <c r="H117" s="175"/>
      <c r="I117" s="175">
        <v>2</v>
      </c>
      <c r="J117" s="175">
        <v>2018</v>
      </c>
      <c r="K117" s="175"/>
      <c r="L117" s="175"/>
      <c r="M117" s="175"/>
      <c r="N117" s="175"/>
      <c r="O117" s="73"/>
      <c r="P117" s="167"/>
      <c r="Q117" s="167"/>
      <c r="R117" s="167"/>
      <c r="S117" s="239"/>
      <c r="T117" s="28"/>
      <c r="U117" s="29"/>
      <c r="V117" s="30"/>
    </row>
    <row r="118" spans="1:22" s="15" customFormat="1" ht="15.75" x14ac:dyDescent="0.25">
      <c r="A118" s="16">
        <f t="shared" si="7"/>
        <v>5</v>
      </c>
      <c r="B118" s="50" t="s">
        <v>296</v>
      </c>
      <c r="C118" s="175"/>
      <c r="D118" s="175"/>
      <c r="E118" s="175"/>
      <c r="F118" s="175"/>
      <c r="G118" s="175"/>
      <c r="H118" s="175"/>
      <c r="I118" s="175">
        <v>4</v>
      </c>
      <c r="J118" s="175">
        <v>2018</v>
      </c>
      <c r="K118" s="175"/>
      <c r="L118" s="175"/>
      <c r="M118" s="175"/>
      <c r="N118" s="175"/>
      <c r="O118" s="73"/>
      <c r="P118" s="167"/>
      <c r="Q118" s="167"/>
      <c r="R118" s="167"/>
      <c r="S118" s="239"/>
      <c r="T118" s="28"/>
      <c r="U118" s="29"/>
      <c r="V118" s="30"/>
    </row>
    <row r="119" spans="1:22" s="15" customFormat="1" ht="15.75" x14ac:dyDescent="0.25">
      <c r="A119" s="16">
        <f t="shared" si="7"/>
        <v>6</v>
      </c>
      <c r="B119" s="50" t="s">
        <v>297</v>
      </c>
      <c r="C119" s="175"/>
      <c r="D119" s="175"/>
      <c r="E119" s="175"/>
      <c r="F119" s="175"/>
      <c r="G119" s="175"/>
      <c r="H119" s="175"/>
      <c r="I119" s="175">
        <v>2</v>
      </c>
      <c r="J119" s="175">
        <v>2018</v>
      </c>
      <c r="K119" s="175"/>
      <c r="L119" s="175"/>
      <c r="M119" s="175"/>
      <c r="N119" s="175"/>
      <c r="O119" s="73"/>
      <c r="P119" s="167"/>
      <c r="Q119" s="167"/>
      <c r="R119" s="167"/>
      <c r="S119" s="239"/>
      <c r="T119" s="28"/>
      <c r="U119" s="29"/>
      <c r="V119" s="30"/>
    </row>
    <row r="120" spans="1:22" s="15" customFormat="1" ht="15.75" x14ac:dyDescent="0.25">
      <c r="A120" s="16">
        <f t="shared" si="7"/>
        <v>7</v>
      </c>
      <c r="B120" s="50" t="s">
        <v>298</v>
      </c>
      <c r="C120" s="175"/>
      <c r="D120" s="175"/>
      <c r="E120" s="175"/>
      <c r="F120" s="175"/>
      <c r="G120" s="175"/>
      <c r="H120" s="175"/>
      <c r="I120" s="175">
        <v>2</v>
      </c>
      <c r="J120" s="175">
        <v>2018</v>
      </c>
      <c r="K120" s="175"/>
      <c r="L120" s="175"/>
      <c r="M120" s="175"/>
      <c r="N120" s="175"/>
      <c r="O120" s="73"/>
      <c r="P120" s="167"/>
      <c r="Q120" s="167"/>
      <c r="R120" s="167"/>
      <c r="S120" s="239"/>
      <c r="T120" s="28"/>
      <c r="U120" s="29"/>
      <c r="V120" s="30"/>
    </row>
    <row r="121" spans="1:22" s="15" customFormat="1" ht="15.75" x14ac:dyDescent="0.25">
      <c r="A121" s="16">
        <f t="shared" si="7"/>
        <v>8</v>
      </c>
      <c r="B121" s="50" t="s">
        <v>299</v>
      </c>
      <c r="C121" s="175"/>
      <c r="D121" s="175"/>
      <c r="E121" s="175"/>
      <c r="F121" s="175"/>
      <c r="G121" s="175"/>
      <c r="H121" s="175"/>
      <c r="I121" s="175">
        <v>2</v>
      </c>
      <c r="J121" s="175">
        <v>2018</v>
      </c>
      <c r="K121" s="175"/>
      <c r="L121" s="175"/>
      <c r="M121" s="175"/>
      <c r="N121" s="175"/>
      <c r="O121" s="73"/>
      <c r="P121" s="167"/>
      <c r="Q121" s="167"/>
      <c r="R121" s="167"/>
      <c r="S121" s="239"/>
      <c r="T121" s="28"/>
      <c r="U121" s="29"/>
      <c r="V121" s="30"/>
    </row>
    <row r="122" spans="1:22" s="15" customFormat="1" ht="15.75" x14ac:dyDescent="0.25">
      <c r="A122" s="16">
        <f t="shared" si="7"/>
        <v>9</v>
      </c>
      <c r="B122" s="50" t="s">
        <v>300</v>
      </c>
      <c r="C122" s="175"/>
      <c r="D122" s="175"/>
      <c r="E122" s="175"/>
      <c r="F122" s="175"/>
      <c r="G122" s="175"/>
      <c r="H122" s="175"/>
      <c r="I122" s="175">
        <v>2</v>
      </c>
      <c r="J122" s="175">
        <v>2018</v>
      </c>
      <c r="K122" s="175"/>
      <c r="L122" s="175"/>
      <c r="M122" s="175"/>
      <c r="N122" s="175"/>
      <c r="O122" s="73"/>
      <c r="P122" s="167"/>
      <c r="Q122" s="167"/>
      <c r="R122" s="167"/>
      <c r="S122" s="239"/>
      <c r="T122" s="28"/>
      <c r="U122" s="29"/>
      <c r="V122" s="30"/>
    </row>
    <row r="123" spans="1:22" s="15" customFormat="1" ht="15.75" x14ac:dyDescent="0.25">
      <c r="A123" s="16">
        <f t="shared" si="7"/>
        <v>10</v>
      </c>
      <c r="B123" s="50" t="s">
        <v>301</v>
      </c>
      <c r="C123" s="175"/>
      <c r="D123" s="175"/>
      <c r="E123" s="175"/>
      <c r="F123" s="175"/>
      <c r="G123" s="175"/>
      <c r="H123" s="175"/>
      <c r="I123" s="175">
        <v>1</v>
      </c>
      <c r="J123" s="175">
        <v>2018</v>
      </c>
      <c r="K123" s="175"/>
      <c r="L123" s="175"/>
      <c r="M123" s="175"/>
      <c r="N123" s="175"/>
      <c r="O123" s="73"/>
      <c r="P123" s="167"/>
      <c r="Q123" s="167"/>
      <c r="R123" s="167"/>
      <c r="S123" s="239"/>
      <c r="T123" s="28"/>
      <c r="U123" s="29"/>
      <c r="V123" s="30"/>
    </row>
    <row r="124" spans="1:22" s="15" customFormat="1" ht="15.75" x14ac:dyDescent="0.25">
      <c r="A124" s="16">
        <f t="shared" si="7"/>
        <v>11</v>
      </c>
      <c r="B124" s="50" t="s">
        <v>302</v>
      </c>
      <c r="C124" s="175"/>
      <c r="D124" s="175"/>
      <c r="E124" s="175"/>
      <c r="F124" s="175"/>
      <c r="G124" s="175"/>
      <c r="H124" s="175"/>
      <c r="I124" s="175">
        <v>6</v>
      </c>
      <c r="J124" s="175">
        <v>2018</v>
      </c>
      <c r="K124" s="175"/>
      <c r="L124" s="175"/>
      <c r="M124" s="175"/>
      <c r="N124" s="175"/>
      <c r="O124" s="73"/>
      <c r="P124" s="167"/>
      <c r="Q124" s="167"/>
      <c r="R124" s="167"/>
      <c r="S124" s="239"/>
      <c r="T124" s="28"/>
      <c r="U124" s="29"/>
      <c r="V124" s="30"/>
    </row>
    <row r="125" spans="1:22" s="15" customFormat="1" ht="15.75" x14ac:dyDescent="0.25">
      <c r="A125" s="16">
        <f t="shared" si="7"/>
        <v>12</v>
      </c>
      <c r="B125" s="50" t="s">
        <v>306</v>
      </c>
      <c r="C125" s="175"/>
      <c r="D125" s="175"/>
      <c r="E125" s="175"/>
      <c r="F125" s="175"/>
      <c r="G125" s="175"/>
      <c r="H125" s="175"/>
      <c r="I125" s="175"/>
      <c r="J125" s="175"/>
      <c r="K125" s="175">
        <v>2018</v>
      </c>
      <c r="L125" s="175"/>
      <c r="M125" s="175"/>
      <c r="N125" s="175"/>
      <c r="O125" s="73"/>
      <c r="P125" s="167"/>
      <c r="Q125" s="167"/>
      <c r="R125" s="167"/>
      <c r="S125" s="239"/>
      <c r="T125" s="28"/>
      <c r="U125" s="29"/>
      <c r="V125" s="30"/>
    </row>
    <row r="126" spans="1:22" s="15" customFormat="1" ht="31.9" customHeight="1" x14ac:dyDescent="0.25">
      <c r="A126" s="316" t="s">
        <v>338</v>
      </c>
      <c r="B126" s="300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73"/>
      <c r="P126" s="167"/>
      <c r="Q126" s="167"/>
      <c r="R126" s="167"/>
      <c r="S126" s="239"/>
      <c r="T126" s="28"/>
      <c r="U126" s="29"/>
      <c r="V126" s="30"/>
    </row>
    <row r="127" spans="1:22" s="15" customFormat="1" ht="15.75" x14ac:dyDescent="0.25">
      <c r="A127" s="16">
        <v>1</v>
      </c>
      <c r="B127" s="50" t="s">
        <v>340</v>
      </c>
      <c r="C127" s="175"/>
      <c r="D127" s="175"/>
      <c r="E127" s="175"/>
      <c r="F127" s="175"/>
      <c r="G127" s="175"/>
      <c r="H127" s="175"/>
      <c r="I127" s="175"/>
      <c r="J127" s="175"/>
      <c r="K127" s="175">
        <v>2018</v>
      </c>
      <c r="L127" s="175"/>
      <c r="M127" s="175"/>
      <c r="N127" s="175"/>
      <c r="O127" s="73"/>
      <c r="P127" s="167"/>
      <c r="Q127" s="167"/>
      <c r="R127" s="167"/>
      <c r="S127" s="239"/>
      <c r="T127" s="28"/>
      <c r="U127" s="29"/>
      <c r="V127" s="30"/>
    </row>
    <row r="128" spans="1:22" s="15" customFormat="1" ht="31.9" customHeight="1" x14ac:dyDescent="0.25">
      <c r="A128" s="277" t="s">
        <v>360</v>
      </c>
      <c r="B128" s="277"/>
      <c r="C128" s="175"/>
      <c r="D128" s="175"/>
      <c r="E128" s="175"/>
      <c r="F128" s="175"/>
      <c r="G128" s="175"/>
      <c r="H128" s="175"/>
      <c r="I128" s="175"/>
      <c r="J128" s="175"/>
      <c r="K128" s="175"/>
      <c r="L128" s="175"/>
      <c r="M128" s="175"/>
      <c r="N128" s="175"/>
      <c r="O128" s="73"/>
      <c r="P128" s="167"/>
      <c r="Q128" s="167"/>
      <c r="R128" s="167"/>
      <c r="S128" s="239"/>
      <c r="T128" s="28"/>
      <c r="U128" s="29"/>
      <c r="V128" s="30"/>
    </row>
    <row r="129" spans="1:22" s="15" customFormat="1" ht="15.75" x14ac:dyDescent="0.25">
      <c r="A129" s="16">
        <v>1</v>
      </c>
      <c r="B129" s="50" t="s">
        <v>345</v>
      </c>
      <c r="C129" s="175"/>
      <c r="D129" s="175"/>
      <c r="E129" s="175"/>
      <c r="F129" s="175"/>
      <c r="G129" s="175"/>
      <c r="H129" s="175"/>
      <c r="I129" s="175"/>
      <c r="J129" s="175"/>
      <c r="K129" s="175">
        <v>2018</v>
      </c>
      <c r="L129" s="175"/>
      <c r="M129" s="175">
        <v>2018</v>
      </c>
      <c r="N129" s="175"/>
      <c r="O129" s="73"/>
      <c r="P129" s="167"/>
      <c r="Q129" s="167"/>
      <c r="R129" s="167"/>
      <c r="S129" s="239"/>
      <c r="T129" s="28"/>
      <c r="U129" s="29"/>
      <c r="V129" s="30"/>
    </row>
    <row r="130" spans="1:22" s="15" customFormat="1" ht="15.75" x14ac:dyDescent="0.25">
      <c r="A130" s="16">
        <v>2</v>
      </c>
      <c r="B130" s="50" t="s">
        <v>346</v>
      </c>
      <c r="C130" s="175"/>
      <c r="D130" s="175"/>
      <c r="E130" s="175"/>
      <c r="F130" s="175"/>
      <c r="G130" s="175"/>
      <c r="H130" s="175"/>
      <c r="I130" s="175"/>
      <c r="J130" s="175"/>
      <c r="K130" s="175">
        <v>2018</v>
      </c>
      <c r="L130" s="175"/>
      <c r="M130" s="175"/>
      <c r="N130" s="175"/>
      <c r="O130" s="73"/>
      <c r="P130" s="167"/>
      <c r="Q130" s="167"/>
      <c r="R130" s="167"/>
      <c r="S130" s="239"/>
      <c r="T130" s="28"/>
      <c r="U130" s="29"/>
      <c r="V130" s="30"/>
    </row>
    <row r="131" spans="1:22" s="15" customFormat="1" ht="15.75" x14ac:dyDescent="0.25">
      <c r="A131" s="16">
        <v>3</v>
      </c>
      <c r="B131" s="50" t="s">
        <v>358</v>
      </c>
      <c r="C131" s="175"/>
      <c r="D131" s="175"/>
      <c r="E131" s="175"/>
      <c r="F131" s="175"/>
      <c r="G131" s="175"/>
      <c r="H131" s="175"/>
      <c r="I131" s="175"/>
      <c r="J131" s="175"/>
      <c r="K131" s="175">
        <v>2018</v>
      </c>
      <c r="L131" s="175"/>
      <c r="M131" s="175"/>
      <c r="N131" s="175"/>
      <c r="O131" s="73"/>
      <c r="P131" s="167"/>
      <c r="Q131" s="167"/>
      <c r="R131" s="167"/>
      <c r="S131" s="239"/>
      <c r="T131" s="28"/>
      <c r="U131" s="29"/>
      <c r="V131" s="30"/>
    </row>
    <row r="132" spans="1:22" s="15" customFormat="1" ht="15.75" x14ac:dyDescent="0.25">
      <c r="A132" s="16">
        <v>4</v>
      </c>
      <c r="B132" s="50" t="s">
        <v>453</v>
      </c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>
        <v>2018</v>
      </c>
      <c r="N132" s="175"/>
      <c r="O132" s="73"/>
      <c r="P132" s="167"/>
      <c r="Q132" s="167"/>
      <c r="R132" s="167"/>
      <c r="S132" s="239"/>
      <c r="T132" s="28"/>
      <c r="U132" s="29"/>
      <c r="V132" s="30"/>
    </row>
    <row r="133" spans="1:22" s="15" customFormat="1" ht="15.75" x14ac:dyDescent="0.25">
      <c r="A133" s="16">
        <v>5</v>
      </c>
      <c r="B133" s="50" t="s">
        <v>352</v>
      </c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>
        <v>2018</v>
      </c>
      <c r="N133" s="175"/>
      <c r="O133" s="73"/>
      <c r="P133" s="167"/>
      <c r="Q133" s="167"/>
      <c r="R133" s="167"/>
      <c r="S133" s="239"/>
      <c r="T133" s="28"/>
      <c r="U133" s="29"/>
      <c r="V133" s="30"/>
    </row>
    <row r="134" spans="1:22" s="15" customFormat="1" ht="15.75" x14ac:dyDescent="0.25">
      <c r="A134" s="16">
        <v>6</v>
      </c>
      <c r="B134" s="50" t="s">
        <v>454</v>
      </c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>
        <v>2018</v>
      </c>
      <c r="N134" s="175"/>
      <c r="O134" s="73"/>
      <c r="P134" s="167"/>
      <c r="Q134" s="167"/>
      <c r="R134" s="167"/>
      <c r="S134" s="239"/>
      <c r="T134" s="28"/>
      <c r="U134" s="29"/>
      <c r="V134" s="30"/>
    </row>
    <row r="135" spans="1:22" s="15" customFormat="1" ht="30.6" customHeight="1" x14ac:dyDescent="0.25">
      <c r="A135" s="277" t="s">
        <v>372</v>
      </c>
      <c r="B135" s="277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73"/>
      <c r="P135" s="167"/>
      <c r="Q135" s="167"/>
      <c r="R135" s="167"/>
      <c r="S135" s="239"/>
      <c r="T135" s="28"/>
      <c r="U135" s="29"/>
      <c r="V135" s="30"/>
    </row>
    <row r="136" spans="1:22" s="15" customFormat="1" ht="15.75" x14ac:dyDescent="0.25">
      <c r="A136" s="16">
        <v>1</v>
      </c>
      <c r="B136" s="46" t="s">
        <v>363</v>
      </c>
      <c r="C136" s="175"/>
      <c r="D136" s="175"/>
      <c r="E136" s="175"/>
      <c r="F136" s="175"/>
      <c r="G136" s="175"/>
      <c r="H136" s="175"/>
      <c r="I136" s="175"/>
      <c r="J136" s="175"/>
      <c r="K136" s="175"/>
      <c r="L136" s="175">
        <v>2018</v>
      </c>
      <c r="M136" s="175"/>
      <c r="N136" s="175"/>
      <c r="O136" s="73"/>
      <c r="P136" s="167"/>
      <c r="Q136" s="167"/>
      <c r="R136" s="167"/>
      <c r="S136" s="175">
        <v>2018</v>
      </c>
      <c r="T136" s="28"/>
      <c r="U136" s="29"/>
      <c r="V136" s="30"/>
    </row>
    <row r="137" spans="1:22" s="15" customFormat="1" ht="15.75" x14ac:dyDescent="0.25">
      <c r="A137" s="16">
        <v>2</v>
      </c>
      <c r="B137" s="46" t="s">
        <v>365</v>
      </c>
      <c r="C137" s="175"/>
      <c r="D137" s="175"/>
      <c r="E137" s="175"/>
      <c r="F137" s="175"/>
      <c r="G137" s="175"/>
      <c r="H137" s="175"/>
      <c r="I137" s="175"/>
      <c r="J137" s="175"/>
      <c r="K137" s="175"/>
      <c r="L137" s="175">
        <v>2018</v>
      </c>
      <c r="M137" s="175"/>
      <c r="N137" s="175">
        <v>2018</v>
      </c>
      <c r="O137" s="73"/>
      <c r="P137" s="167"/>
      <c r="Q137" s="167"/>
      <c r="R137" s="167"/>
      <c r="S137" s="175">
        <v>2018</v>
      </c>
      <c r="T137" s="28"/>
      <c r="U137" s="29"/>
      <c r="V137" s="30"/>
    </row>
    <row r="138" spans="1:22" s="15" customFormat="1" ht="15.75" x14ac:dyDescent="0.25">
      <c r="A138" s="16">
        <v>3</v>
      </c>
      <c r="B138" s="46" t="s">
        <v>366</v>
      </c>
      <c r="C138" s="175"/>
      <c r="D138" s="175"/>
      <c r="E138" s="175"/>
      <c r="F138" s="175"/>
      <c r="G138" s="175"/>
      <c r="H138" s="175"/>
      <c r="I138" s="175"/>
      <c r="J138" s="175"/>
      <c r="K138" s="175">
        <v>2018</v>
      </c>
      <c r="L138" s="175"/>
      <c r="M138" s="175"/>
      <c r="N138" s="175"/>
      <c r="O138" s="73"/>
      <c r="P138" s="167"/>
      <c r="Q138" s="167"/>
      <c r="R138" s="167"/>
      <c r="S138" s="239"/>
      <c r="T138" s="28"/>
      <c r="U138" s="29"/>
      <c r="V138" s="30"/>
    </row>
    <row r="139" spans="1:22" s="15" customFormat="1" ht="15.75" x14ac:dyDescent="0.25">
      <c r="A139" s="16">
        <v>4</v>
      </c>
      <c r="B139" s="46" t="s">
        <v>367</v>
      </c>
      <c r="C139" s="175"/>
      <c r="D139" s="175"/>
      <c r="E139" s="175"/>
      <c r="F139" s="175"/>
      <c r="G139" s="175"/>
      <c r="H139" s="175"/>
      <c r="I139" s="175"/>
      <c r="J139" s="175"/>
      <c r="K139" s="175">
        <v>2018</v>
      </c>
      <c r="L139" s="175"/>
      <c r="M139" s="175"/>
      <c r="N139" s="175"/>
      <c r="O139" s="73"/>
      <c r="P139" s="167"/>
      <c r="Q139" s="167"/>
      <c r="R139" s="167"/>
      <c r="S139" s="239"/>
      <c r="T139" s="28"/>
      <c r="U139" s="29"/>
      <c r="V139" s="30"/>
    </row>
    <row r="140" spans="1:22" s="15" customFormat="1" ht="15.75" x14ac:dyDescent="0.25">
      <c r="A140" s="16">
        <v>5</v>
      </c>
      <c r="B140" s="46" t="s">
        <v>368</v>
      </c>
      <c r="C140" s="175"/>
      <c r="D140" s="175"/>
      <c r="E140" s="175"/>
      <c r="F140" s="175"/>
      <c r="G140" s="175"/>
      <c r="H140" s="175"/>
      <c r="I140" s="175"/>
      <c r="J140" s="175"/>
      <c r="K140" s="175">
        <v>2018</v>
      </c>
      <c r="L140" s="175"/>
      <c r="M140" s="175"/>
      <c r="N140" s="175"/>
      <c r="O140" s="73"/>
      <c r="P140" s="167"/>
      <c r="Q140" s="167"/>
      <c r="R140" s="167"/>
      <c r="S140" s="175">
        <v>2018</v>
      </c>
      <c r="T140" s="28"/>
      <c r="U140" s="29"/>
      <c r="V140" s="30"/>
    </row>
    <row r="141" spans="1:22" s="15" customFormat="1" ht="15.75" x14ac:dyDescent="0.25">
      <c r="A141" s="16">
        <v>6</v>
      </c>
      <c r="B141" s="46" t="s">
        <v>370</v>
      </c>
      <c r="C141" s="175"/>
      <c r="D141" s="175"/>
      <c r="E141" s="175"/>
      <c r="F141" s="175"/>
      <c r="G141" s="175"/>
      <c r="H141" s="175"/>
      <c r="I141" s="175">
        <v>1</v>
      </c>
      <c r="J141" s="175">
        <v>2018</v>
      </c>
      <c r="K141" s="175"/>
      <c r="L141" s="175"/>
      <c r="M141" s="175"/>
      <c r="N141" s="175"/>
      <c r="O141" s="73"/>
      <c r="P141" s="167"/>
      <c r="Q141" s="167"/>
      <c r="R141" s="167"/>
      <c r="S141" s="239"/>
      <c r="T141" s="28"/>
      <c r="U141" s="29"/>
      <c r="V141" s="30"/>
    </row>
    <row r="142" spans="1:22" s="15" customFormat="1" ht="32.450000000000003" customHeight="1" x14ac:dyDescent="0.25">
      <c r="A142" s="316" t="s">
        <v>423</v>
      </c>
      <c r="B142" s="300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73"/>
      <c r="P142" s="167"/>
      <c r="Q142" s="167"/>
      <c r="R142" s="167"/>
      <c r="S142" s="239"/>
      <c r="T142" s="28"/>
      <c r="U142" s="29"/>
      <c r="V142" s="30"/>
    </row>
    <row r="143" spans="1:22" s="15" customFormat="1" ht="15.75" x14ac:dyDescent="0.25">
      <c r="A143" s="16">
        <v>1</v>
      </c>
      <c r="B143" s="46" t="s">
        <v>395</v>
      </c>
      <c r="C143" s="175"/>
      <c r="D143" s="175"/>
      <c r="E143" s="175"/>
      <c r="F143" s="175"/>
      <c r="G143" s="175"/>
      <c r="H143" s="175">
        <v>2018</v>
      </c>
      <c r="I143" s="175"/>
      <c r="J143" s="175"/>
      <c r="K143" s="175">
        <v>2018</v>
      </c>
      <c r="L143" s="175"/>
      <c r="M143" s="175"/>
      <c r="N143" s="175"/>
      <c r="O143" s="73"/>
      <c r="P143" s="167"/>
      <c r="Q143" s="167"/>
      <c r="R143" s="167"/>
      <c r="S143" s="239"/>
      <c r="T143" s="28"/>
      <c r="U143" s="29"/>
      <c r="V143" s="30"/>
    </row>
    <row r="144" spans="1:22" s="15" customFormat="1" ht="15.75" x14ac:dyDescent="0.25">
      <c r="A144" s="16">
        <v>2</v>
      </c>
      <c r="B144" s="46" t="s">
        <v>397</v>
      </c>
      <c r="C144" s="175"/>
      <c r="D144" s="175"/>
      <c r="E144" s="175"/>
      <c r="F144" s="175"/>
      <c r="G144" s="175"/>
      <c r="H144" s="175">
        <v>2018</v>
      </c>
      <c r="I144" s="175"/>
      <c r="J144" s="175"/>
      <c r="K144" s="175"/>
      <c r="L144" s="175"/>
      <c r="M144" s="175"/>
      <c r="N144" s="175"/>
      <c r="O144" s="73"/>
      <c r="P144" s="167"/>
      <c r="Q144" s="167"/>
      <c r="R144" s="167"/>
      <c r="S144" s="239"/>
      <c r="T144" s="28"/>
      <c r="U144" s="29"/>
      <c r="V144" s="30"/>
    </row>
    <row r="145" spans="1:22" s="15" customFormat="1" ht="15.75" x14ac:dyDescent="0.25">
      <c r="A145" s="16">
        <v>3</v>
      </c>
      <c r="B145" s="46" t="s">
        <v>434</v>
      </c>
      <c r="C145" s="175"/>
      <c r="D145" s="175">
        <v>2018</v>
      </c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73"/>
      <c r="P145" s="167"/>
      <c r="Q145" s="167"/>
      <c r="R145" s="167"/>
      <c r="S145" s="239"/>
      <c r="T145" s="28"/>
      <c r="U145" s="29"/>
      <c r="V145" s="30"/>
    </row>
    <row r="146" spans="1:22" s="15" customFormat="1" ht="15.75" x14ac:dyDescent="0.25">
      <c r="A146" s="16">
        <v>4</v>
      </c>
      <c r="B146" s="46" t="s">
        <v>399</v>
      </c>
      <c r="C146" s="175"/>
      <c r="D146" s="175">
        <v>2018</v>
      </c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73"/>
      <c r="P146" s="167"/>
      <c r="Q146" s="167"/>
      <c r="R146" s="167"/>
      <c r="S146" s="239"/>
      <c r="T146" s="28"/>
      <c r="U146" s="29"/>
      <c r="V146" s="30"/>
    </row>
    <row r="147" spans="1:22" s="15" customFormat="1" ht="15.75" x14ac:dyDescent="0.25">
      <c r="A147" s="16">
        <v>5</v>
      </c>
      <c r="B147" s="46" t="s">
        <v>435</v>
      </c>
      <c r="C147" s="175"/>
      <c r="D147" s="175">
        <v>2018</v>
      </c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73"/>
      <c r="P147" s="167"/>
      <c r="Q147" s="167"/>
      <c r="R147" s="167"/>
      <c r="S147" s="239"/>
      <c r="T147" s="28"/>
      <c r="U147" s="29"/>
      <c r="V147" s="30"/>
    </row>
    <row r="148" spans="1:22" s="15" customFormat="1" ht="15.75" x14ac:dyDescent="0.25">
      <c r="A148" s="16">
        <v>6</v>
      </c>
      <c r="B148" s="46" t="s">
        <v>436</v>
      </c>
      <c r="C148" s="175"/>
      <c r="D148" s="175"/>
      <c r="E148" s="175"/>
      <c r="F148" s="175"/>
      <c r="G148" s="175"/>
      <c r="H148" s="175">
        <v>2018</v>
      </c>
      <c r="I148" s="175"/>
      <c r="J148" s="175"/>
      <c r="K148" s="175"/>
      <c r="L148" s="175"/>
      <c r="M148" s="175"/>
      <c r="N148" s="175">
        <v>2018</v>
      </c>
      <c r="O148" s="73"/>
      <c r="P148" s="167"/>
      <c r="Q148" s="167"/>
      <c r="R148" s="167"/>
      <c r="S148" s="175">
        <v>2018</v>
      </c>
      <c r="T148" s="28"/>
      <c r="U148" s="29"/>
      <c r="V148" s="30"/>
    </row>
    <row r="149" spans="1:22" s="15" customFormat="1" ht="29.25" customHeight="1" x14ac:dyDescent="0.25">
      <c r="A149" s="298" t="s">
        <v>117</v>
      </c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S149" s="240"/>
      <c r="T149" s="30"/>
      <c r="U149" s="30"/>
      <c r="V149" s="30"/>
    </row>
    <row r="150" spans="1:22" s="15" customFormat="1" ht="17.45" customHeight="1" x14ac:dyDescent="0.25">
      <c r="A150" s="286" t="s">
        <v>8</v>
      </c>
      <c r="B150" s="287"/>
      <c r="C150" s="176"/>
      <c r="D150" s="176"/>
      <c r="E150" s="176"/>
      <c r="F150" s="176"/>
      <c r="G150" s="176"/>
      <c r="H150" s="176"/>
      <c r="I150" s="176"/>
      <c r="J150" s="176"/>
      <c r="K150" s="176"/>
      <c r="L150" s="176"/>
      <c r="M150" s="176"/>
      <c r="N150" s="176"/>
      <c r="O150" s="115" t="e">
        <f>O151+#REF!+O156+O159+O169+O174+O177+O182+O187+O190+O193+O210+O215+O217+O219+O221</f>
        <v>#REF!</v>
      </c>
      <c r="P150" s="115" t="e">
        <f>P151+#REF!+P156+P159+P169+P174+P177+P182+P187+P190+P193+P210+P215+P217+P219+P221</f>
        <v>#REF!</v>
      </c>
      <c r="Q150" s="115" t="e">
        <f>Q151+#REF!+Q156+Q159+Q169+Q174+Q177+Q182+Q187+Q190+Q193+Q210+Q215+Q217+Q219+Q221</f>
        <v>#REF!</v>
      </c>
      <c r="R150" s="232" t="e">
        <f>R151+#REF!+R156+R159+R169+R174+R177+R182+R187+R190+R193+R210+R215+R217+R219+R221</f>
        <v>#REF!</v>
      </c>
      <c r="S150" s="76"/>
    </row>
    <row r="151" spans="1:22" s="20" customFormat="1" ht="33" customHeight="1" x14ac:dyDescent="0.25">
      <c r="A151" s="277" t="s">
        <v>83</v>
      </c>
      <c r="B151" s="2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84"/>
      <c r="S151" s="241"/>
    </row>
    <row r="152" spans="1:22" s="15" customFormat="1" ht="15.75" x14ac:dyDescent="0.25">
      <c r="A152" s="89">
        <v>1</v>
      </c>
      <c r="B152" s="85" t="s">
        <v>107</v>
      </c>
      <c r="C152" s="178"/>
      <c r="D152" s="178"/>
      <c r="E152" s="178"/>
      <c r="F152" s="178"/>
      <c r="G152" s="178"/>
      <c r="H152" s="178"/>
      <c r="I152" s="178"/>
      <c r="J152" s="178"/>
      <c r="K152" s="173">
        <v>2019</v>
      </c>
      <c r="L152" s="173"/>
      <c r="M152" s="173"/>
      <c r="N152" s="173"/>
      <c r="O152" s="83"/>
      <c r="S152" s="240"/>
    </row>
    <row r="153" spans="1:22" s="15" customFormat="1" ht="15.75" x14ac:dyDescent="0.25">
      <c r="A153" s="89">
        <v>2</v>
      </c>
      <c r="B153" s="85" t="s">
        <v>104</v>
      </c>
      <c r="C153" s="178">
        <v>2019</v>
      </c>
      <c r="D153" s="178">
        <v>2019</v>
      </c>
      <c r="E153" s="178"/>
      <c r="F153" s="178">
        <v>2019</v>
      </c>
      <c r="G153" s="178">
        <v>2019</v>
      </c>
      <c r="H153" s="178">
        <v>2019</v>
      </c>
      <c r="I153" s="173"/>
      <c r="J153" s="173"/>
      <c r="K153" s="173"/>
      <c r="L153" s="173"/>
      <c r="M153" s="173"/>
      <c r="N153" s="173"/>
      <c r="O153" s="83"/>
      <c r="S153" s="240"/>
    </row>
    <row r="154" spans="1:22" s="15" customFormat="1" ht="15.75" x14ac:dyDescent="0.25">
      <c r="A154" s="89">
        <v>3</v>
      </c>
      <c r="B154" s="85" t="s">
        <v>108</v>
      </c>
      <c r="C154" s="178"/>
      <c r="D154" s="178"/>
      <c r="E154" s="178"/>
      <c r="F154" s="178"/>
      <c r="G154" s="178"/>
      <c r="H154" s="178"/>
      <c r="I154" s="173"/>
      <c r="J154" s="173"/>
      <c r="K154" s="173"/>
      <c r="L154" s="173"/>
      <c r="M154" s="173">
        <v>2019</v>
      </c>
      <c r="N154" s="173"/>
      <c r="O154" s="83"/>
      <c r="S154" s="240"/>
    </row>
    <row r="155" spans="1:22" s="15" customFormat="1" ht="15.75" x14ac:dyDescent="0.25">
      <c r="A155" s="89">
        <v>4</v>
      </c>
      <c r="B155" s="85" t="s">
        <v>461</v>
      </c>
      <c r="C155" s="178"/>
      <c r="D155" s="178"/>
      <c r="E155" s="178"/>
      <c r="F155" s="178"/>
      <c r="G155" s="178"/>
      <c r="H155" s="178"/>
      <c r="I155" s="173"/>
      <c r="J155" s="173"/>
      <c r="K155" s="173">
        <v>2019</v>
      </c>
      <c r="L155" s="173"/>
      <c r="M155" s="173"/>
      <c r="N155" s="173"/>
      <c r="O155" s="83"/>
      <c r="S155" s="240"/>
    </row>
    <row r="156" spans="1:22" s="15" customFormat="1" ht="45" customHeight="1" x14ac:dyDescent="0.25">
      <c r="A156" s="277" t="s">
        <v>84</v>
      </c>
      <c r="B156" s="277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83"/>
      <c r="S156" s="240"/>
    </row>
    <row r="157" spans="1:22" s="15" customFormat="1" ht="15.75" x14ac:dyDescent="0.25">
      <c r="A157" s="103">
        <v>1</v>
      </c>
      <c r="B157" s="35" t="s">
        <v>253</v>
      </c>
      <c r="C157" s="178">
        <v>2019</v>
      </c>
      <c r="D157" s="178"/>
      <c r="E157" s="178"/>
      <c r="F157" s="178"/>
      <c r="G157" s="178">
        <v>2019</v>
      </c>
      <c r="H157" s="178"/>
      <c r="I157" s="178"/>
      <c r="J157" s="178"/>
      <c r="K157" s="178"/>
      <c r="L157" s="178"/>
      <c r="M157" s="178">
        <v>2019</v>
      </c>
      <c r="N157" s="178"/>
      <c r="O157" s="83"/>
      <c r="S157" s="240"/>
    </row>
    <row r="158" spans="1:22" s="15" customFormat="1" ht="15.75" x14ac:dyDescent="0.25">
      <c r="A158" s="103">
        <v>2</v>
      </c>
      <c r="B158" s="35" t="s">
        <v>255</v>
      </c>
      <c r="C158" s="178"/>
      <c r="D158" s="178"/>
      <c r="E158" s="178"/>
      <c r="F158" s="178"/>
      <c r="G158" s="178"/>
      <c r="H158" s="178">
        <v>2019</v>
      </c>
      <c r="I158" s="178"/>
      <c r="J158" s="178"/>
      <c r="K158" s="178"/>
      <c r="L158" s="178"/>
      <c r="M158" s="178"/>
      <c r="N158" s="178">
        <v>2019</v>
      </c>
      <c r="O158" s="83"/>
      <c r="S158" s="240"/>
    </row>
    <row r="159" spans="1:22" s="15" customFormat="1" ht="27.6" customHeight="1" x14ac:dyDescent="0.25">
      <c r="A159" s="277" t="s">
        <v>85</v>
      </c>
      <c r="B159" s="2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83"/>
      <c r="S159" s="240"/>
    </row>
    <row r="160" spans="1:22" s="15" customFormat="1" ht="31.5" x14ac:dyDescent="0.25">
      <c r="A160" s="89">
        <v>1</v>
      </c>
      <c r="B160" s="106" t="s">
        <v>138</v>
      </c>
      <c r="C160" s="178"/>
      <c r="D160" s="178"/>
      <c r="E160" s="178"/>
      <c r="F160" s="178"/>
      <c r="G160" s="178"/>
      <c r="H160" s="178"/>
      <c r="I160" s="178"/>
      <c r="J160" s="178"/>
      <c r="K160" s="173">
        <v>2019</v>
      </c>
      <c r="L160" s="178"/>
      <c r="M160" s="178"/>
      <c r="N160" s="178"/>
      <c r="O160" s="83"/>
      <c r="S160" s="240"/>
    </row>
    <row r="161" spans="1:19" s="15" customFormat="1" ht="15.75" x14ac:dyDescent="0.25">
      <c r="A161" s="89">
        <v>2</v>
      </c>
      <c r="B161" s="106" t="s">
        <v>139</v>
      </c>
      <c r="C161" s="178"/>
      <c r="D161" s="178"/>
      <c r="E161" s="178"/>
      <c r="F161" s="178"/>
      <c r="G161" s="178"/>
      <c r="H161" s="178"/>
      <c r="I161" s="178"/>
      <c r="J161" s="178"/>
      <c r="K161" s="173">
        <v>2019</v>
      </c>
      <c r="L161" s="178"/>
      <c r="M161" s="178"/>
      <c r="N161" s="178"/>
      <c r="O161" s="83"/>
      <c r="S161" s="240"/>
    </row>
    <row r="162" spans="1:19" s="15" customFormat="1" ht="15.75" x14ac:dyDescent="0.25">
      <c r="A162" s="89">
        <v>3</v>
      </c>
      <c r="B162" s="106" t="s">
        <v>140</v>
      </c>
      <c r="C162" s="178"/>
      <c r="D162" s="178"/>
      <c r="E162" s="178"/>
      <c r="F162" s="178"/>
      <c r="G162" s="178"/>
      <c r="H162" s="178"/>
      <c r="I162" s="178"/>
      <c r="J162" s="178"/>
      <c r="K162" s="173">
        <v>2019</v>
      </c>
      <c r="L162" s="178"/>
      <c r="M162" s="178"/>
      <c r="N162" s="178"/>
      <c r="O162" s="83"/>
      <c r="S162" s="240"/>
    </row>
    <row r="163" spans="1:19" s="15" customFormat="1" ht="15.75" x14ac:dyDescent="0.25">
      <c r="A163" s="89">
        <v>4</v>
      </c>
      <c r="B163" s="106" t="s">
        <v>141</v>
      </c>
      <c r="C163" s="178"/>
      <c r="D163" s="178"/>
      <c r="E163" s="178"/>
      <c r="F163" s="178"/>
      <c r="G163" s="178"/>
      <c r="H163" s="178"/>
      <c r="I163" s="178"/>
      <c r="J163" s="178"/>
      <c r="K163" s="173">
        <v>2019</v>
      </c>
      <c r="L163" s="178"/>
      <c r="M163" s="178"/>
      <c r="N163" s="178"/>
      <c r="O163" s="83"/>
      <c r="S163" s="240"/>
    </row>
    <row r="164" spans="1:19" s="15" customFormat="1" ht="15.75" x14ac:dyDescent="0.25">
      <c r="A164" s="89">
        <v>5</v>
      </c>
      <c r="B164" s="106" t="s">
        <v>142</v>
      </c>
      <c r="C164" s="178"/>
      <c r="D164" s="178"/>
      <c r="E164" s="178"/>
      <c r="F164" s="178"/>
      <c r="G164" s="178"/>
      <c r="H164" s="178"/>
      <c r="I164" s="178"/>
      <c r="J164" s="178"/>
      <c r="K164" s="173">
        <v>2019</v>
      </c>
      <c r="L164" s="178"/>
      <c r="M164" s="178"/>
      <c r="N164" s="178"/>
      <c r="O164" s="83"/>
      <c r="S164" s="240"/>
    </row>
    <row r="165" spans="1:19" s="15" customFormat="1" ht="15.75" x14ac:dyDescent="0.25">
      <c r="A165" s="89">
        <v>6</v>
      </c>
      <c r="B165" s="106" t="s">
        <v>143</v>
      </c>
      <c r="C165" s="178"/>
      <c r="D165" s="178"/>
      <c r="E165" s="178"/>
      <c r="F165" s="178"/>
      <c r="G165" s="178"/>
      <c r="H165" s="178"/>
      <c r="I165" s="178"/>
      <c r="J165" s="178"/>
      <c r="K165" s="173">
        <v>2019</v>
      </c>
      <c r="L165" s="178"/>
      <c r="M165" s="178"/>
      <c r="N165" s="178"/>
      <c r="O165" s="83"/>
      <c r="S165" s="240"/>
    </row>
    <row r="166" spans="1:19" s="15" customFormat="1" ht="15.75" x14ac:dyDescent="0.25">
      <c r="A166" s="89">
        <v>7</v>
      </c>
      <c r="B166" s="106" t="s">
        <v>129</v>
      </c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3">
        <v>2019</v>
      </c>
      <c r="N166" s="178"/>
      <c r="O166" s="83"/>
      <c r="S166" s="240"/>
    </row>
    <row r="167" spans="1:19" s="15" customFormat="1" ht="16.899999999999999" customHeight="1" x14ac:dyDescent="0.25">
      <c r="A167" s="89">
        <v>8</v>
      </c>
      <c r="B167" s="106" t="s">
        <v>131</v>
      </c>
      <c r="C167" s="178">
        <v>2019</v>
      </c>
      <c r="D167" s="178">
        <v>2019</v>
      </c>
      <c r="E167" s="178">
        <v>2019</v>
      </c>
      <c r="F167" s="178">
        <v>2019</v>
      </c>
      <c r="G167" s="178">
        <v>2019</v>
      </c>
      <c r="H167" s="178">
        <v>2019</v>
      </c>
      <c r="I167" s="178"/>
      <c r="J167" s="178"/>
      <c r="K167" s="178"/>
      <c r="L167" s="178"/>
      <c r="M167" s="173">
        <v>2019</v>
      </c>
      <c r="N167" s="178"/>
      <c r="O167" s="83"/>
      <c r="S167" s="240"/>
    </row>
    <row r="168" spans="1:19" s="15" customFormat="1" ht="16.899999999999999" customHeight="1" x14ac:dyDescent="0.25">
      <c r="A168" s="89">
        <v>9</v>
      </c>
      <c r="B168" s="106" t="s">
        <v>425</v>
      </c>
      <c r="C168" s="178"/>
      <c r="D168" s="178">
        <v>2019</v>
      </c>
      <c r="E168" s="178"/>
      <c r="F168" s="178"/>
      <c r="G168" s="178"/>
      <c r="H168" s="178"/>
      <c r="I168" s="178"/>
      <c r="J168" s="178"/>
      <c r="K168" s="178"/>
      <c r="L168" s="178"/>
      <c r="M168" s="173"/>
      <c r="N168" s="178"/>
      <c r="O168" s="83"/>
      <c r="S168" s="240"/>
    </row>
    <row r="169" spans="1:19" s="15" customFormat="1" ht="34.5" customHeight="1" x14ac:dyDescent="0.25">
      <c r="A169" s="277" t="s">
        <v>86</v>
      </c>
      <c r="B169" s="2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83"/>
      <c r="S169" s="240"/>
    </row>
    <row r="170" spans="1:19" s="15" customFormat="1" ht="31.5" x14ac:dyDescent="0.25">
      <c r="A170" s="111">
        <v>1</v>
      </c>
      <c r="B170" s="46" t="s">
        <v>276</v>
      </c>
      <c r="C170" s="178"/>
      <c r="D170" s="178"/>
      <c r="E170" s="178"/>
      <c r="F170" s="178"/>
      <c r="G170" s="178">
        <v>2019</v>
      </c>
      <c r="H170" s="178"/>
      <c r="I170" s="178"/>
      <c r="J170" s="178"/>
      <c r="K170" s="178"/>
      <c r="L170" s="178"/>
      <c r="M170" s="178"/>
      <c r="N170" s="175"/>
      <c r="O170" s="83"/>
      <c r="S170" s="240"/>
    </row>
    <row r="171" spans="1:19" s="15" customFormat="1" ht="31.5" x14ac:dyDescent="0.25">
      <c r="A171" s="111">
        <v>2</v>
      </c>
      <c r="B171" s="79" t="s">
        <v>277</v>
      </c>
      <c r="C171" s="178"/>
      <c r="D171" s="178"/>
      <c r="E171" s="178"/>
      <c r="F171" s="178">
        <v>2019</v>
      </c>
      <c r="G171" s="178"/>
      <c r="H171" s="178"/>
      <c r="I171" s="178"/>
      <c r="J171" s="178"/>
      <c r="K171" s="178"/>
      <c r="L171" s="178"/>
      <c r="M171" s="178"/>
      <c r="N171" s="175"/>
      <c r="O171" s="83"/>
      <c r="S171" s="240"/>
    </row>
    <row r="172" spans="1:19" s="15" customFormat="1" ht="15.75" x14ac:dyDescent="0.25">
      <c r="A172" s="111">
        <v>3</v>
      </c>
      <c r="B172" s="46" t="s">
        <v>278</v>
      </c>
      <c r="C172" s="178"/>
      <c r="D172" s="178"/>
      <c r="E172" s="178"/>
      <c r="F172" s="178"/>
      <c r="G172" s="178"/>
      <c r="H172" s="178"/>
      <c r="I172" s="178"/>
      <c r="J172" s="175">
        <v>2019</v>
      </c>
      <c r="K172" s="175"/>
      <c r="L172" s="175"/>
      <c r="M172" s="175"/>
      <c r="N172" s="175"/>
      <c r="O172" s="83"/>
      <c r="S172" s="240"/>
    </row>
    <row r="173" spans="1:19" s="15" customFormat="1" ht="15.75" x14ac:dyDescent="0.25">
      <c r="A173" s="111">
        <v>4</v>
      </c>
      <c r="B173" s="46" t="s">
        <v>462</v>
      </c>
      <c r="C173" s="178">
        <v>2019</v>
      </c>
      <c r="D173" s="178">
        <v>2019</v>
      </c>
      <c r="E173" s="178"/>
      <c r="F173" s="178">
        <v>2019</v>
      </c>
      <c r="G173" s="178"/>
      <c r="H173" s="178">
        <v>2019</v>
      </c>
      <c r="I173" s="178"/>
      <c r="J173" s="175"/>
      <c r="K173" s="175"/>
      <c r="L173" s="175"/>
      <c r="M173" s="175"/>
      <c r="N173" s="175"/>
      <c r="O173" s="83"/>
      <c r="S173" s="240"/>
    </row>
    <row r="174" spans="1:19" s="15" customFormat="1" ht="43.5" customHeight="1" x14ac:dyDescent="0.25">
      <c r="A174" s="277" t="s">
        <v>87</v>
      </c>
      <c r="B174" s="2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83"/>
      <c r="S174" s="240"/>
    </row>
    <row r="175" spans="1:19" s="15" customFormat="1" ht="15.75" x14ac:dyDescent="0.25">
      <c r="A175" s="86">
        <v>1</v>
      </c>
      <c r="B175" s="87" t="s">
        <v>235</v>
      </c>
      <c r="C175" s="178"/>
      <c r="D175" s="178">
        <v>2019</v>
      </c>
      <c r="E175" s="178"/>
      <c r="F175" s="178">
        <v>2019</v>
      </c>
      <c r="G175" s="178"/>
      <c r="H175" s="178">
        <v>2019</v>
      </c>
      <c r="I175" s="178"/>
      <c r="J175" s="178"/>
      <c r="K175" s="178"/>
      <c r="L175" s="178"/>
      <c r="M175" s="178"/>
      <c r="N175" s="178"/>
      <c r="O175" s="116">
        <v>0</v>
      </c>
      <c r="P175" s="116">
        <v>0</v>
      </c>
      <c r="Q175" s="116">
        <v>0</v>
      </c>
      <c r="R175" s="233">
        <v>0</v>
      </c>
      <c r="S175" s="49"/>
    </row>
    <row r="176" spans="1:19" s="15" customFormat="1" ht="15.75" x14ac:dyDescent="0.25">
      <c r="A176" s="86">
        <v>2</v>
      </c>
      <c r="B176" s="87" t="s">
        <v>236</v>
      </c>
      <c r="C176" s="178"/>
      <c r="D176" s="178"/>
      <c r="E176" s="178"/>
      <c r="F176" s="178"/>
      <c r="G176" s="178"/>
      <c r="H176" s="178"/>
      <c r="I176" s="178"/>
      <c r="J176" s="178"/>
      <c r="K176" s="178">
        <v>2019</v>
      </c>
      <c r="L176" s="178"/>
      <c r="M176" s="178"/>
      <c r="N176" s="178"/>
      <c r="O176" s="116">
        <v>0</v>
      </c>
      <c r="P176" s="116">
        <v>0</v>
      </c>
      <c r="Q176" s="116">
        <v>0</v>
      </c>
      <c r="R176" s="233">
        <v>0</v>
      </c>
      <c r="S176" s="49"/>
    </row>
    <row r="177" spans="1:19" s="22" customFormat="1" ht="30.75" customHeight="1" x14ac:dyDescent="0.25">
      <c r="A177" s="277" t="s">
        <v>88</v>
      </c>
      <c r="B177" s="2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88"/>
      <c r="S177" s="242"/>
    </row>
    <row r="178" spans="1:19" s="22" customFormat="1" ht="15.75" x14ac:dyDescent="0.25">
      <c r="A178" s="103">
        <v>1</v>
      </c>
      <c r="B178" s="34" t="s">
        <v>218</v>
      </c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>
        <v>2019</v>
      </c>
      <c r="O178" s="116">
        <v>0</v>
      </c>
      <c r="P178" s="116">
        <v>0</v>
      </c>
      <c r="Q178" s="116">
        <v>0</v>
      </c>
      <c r="R178" s="233">
        <v>0</v>
      </c>
      <c r="S178" s="49"/>
    </row>
    <row r="179" spans="1:19" s="22" customFormat="1" ht="15.75" x14ac:dyDescent="0.25">
      <c r="A179" s="103">
        <v>2</v>
      </c>
      <c r="B179" s="34" t="s">
        <v>219</v>
      </c>
      <c r="C179" s="178"/>
      <c r="D179" s="178"/>
      <c r="E179" s="178"/>
      <c r="F179" s="178"/>
      <c r="G179" s="178"/>
      <c r="H179" s="178"/>
      <c r="I179" s="178"/>
      <c r="J179" s="178"/>
      <c r="K179" s="178">
        <v>2019</v>
      </c>
      <c r="L179" s="178"/>
      <c r="M179" s="178"/>
      <c r="N179" s="178"/>
      <c r="O179" s="116">
        <v>0</v>
      </c>
      <c r="P179" s="116">
        <v>0</v>
      </c>
      <c r="Q179" s="116">
        <v>0</v>
      </c>
      <c r="R179" s="233">
        <v>0</v>
      </c>
      <c r="S179" s="49"/>
    </row>
    <row r="180" spans="1:19" s="22" customFormat="1" ht="15.75" x14ac:dyDescent="0.25">
      <c r="A180" s="103">
        <v>3</v>
      </c>
      <c r="B180" s="34" t="s">
        <v>466</v>
      </c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>
        <v>2019</v>
      </c>
      <c r="O180" s="116"/>
      <c r="P180" s="116"/>
      <c r="Q180" s="116"/>
      <c r="R180" s="233"/>
      <c r="S180" s="49"/>
    </row>
    <row r="181" spans="1:19" s="22" customFormat="1" ht="15.75" x14ac:dyDescent="0.25">
      <c r="A181" s="16">
        <v>4</v>
      </c>
      <c r="B181" s="34" t="s">
        <v>430</v>
      </c>
      <c r="C181" s="160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>
        <v>2019</v>
      </c>
      <c r="N181" s="160">
        <v>2019</v>
      </c>
      <c r="O181" s="73"/>
      <c r="P181" s="14"/>
      <c r="Q181" s="14"/>
      <c r="R181" s="226"/>
      <c r="S181" s="160">
        <v>2019</v>
      </c>
    </row>
    <row r="182" spans="1:19" s="22" customFormat="1" ht="30.75" customHeight="1" x14ac:dyDescent="0.25">
      <c r="A182" s="277" t="s">
        <v>89</v>
      </c>
      <c r="B182" s="277"/>
      <c r="C182" s="179"/>
      <c r="D182" s="179"/>
      <c r="E182" s="179"/>
      <c r="F182" s="179"/>
      <c r="G182" s="179"/>
      <c r="H182" s="179"/>
      <c r="I182" s="179"/>
      <c r="J182" s="179"/>
      <c r="K182" s="179"/>
      <c r="L182" s="179"/>
      <c r="M182" s="179"/>
      <c r="N182" s="179"/>
      <c r="O182" s="76">
        <f t="shared" ref="O182:R182" si="8">SUM(O183:O186)</f>
        <v>0</v>
      </c>
      <c r="P182" s="76">
        <f t="shared" si="8"/>
        <v>0</v>
      </c>
      <c r="Q182" s="76">
        <f t="shared" si="8"/>
        <v>0</v>
      </c>
      <c r="R182" s="234">
        <f t="shared" si="8"/>
        <v>0</v>
      </c>
      <c r="S182" s="76"/>
    </row>
    <row r="183" spans="1:19" s="22" customFormat="1" ht="15.75" x14ac:dyDescent="0.25">
      <c r="A183" s="89">
        <v>1</v>
      </c>
      <c r="B183" s="58" t="s">
        <v>243</v>
      </c>
      <c r="C183" s="178"/>
      <c r="D183" s="178"/>
      <c r="E183" s="178"/>
      <c r="F183" s="178">
        <v>2019</v>
      </c>
      <c r="G183" s="178"/>
      <c r="H183" s="178"/>
      <c r="I183" s="178"/>
      <c r="J183" s="178"/>
      <c r="K183" s="173">
        <v>2019</v>
      </c>
      <c r="L183" s="173"/>
      <c r="M183" s="173"/>
      <c r="N183" s="173"/>
      <c r="O183" s="49">
        <v>0</v>
      </c>
      <c r="P183" s="49">
        <v>0</v>
      </c>
      <c r="Q183" s="49">
        <v>0</v>
      </c>
      <c r="R183" s="235">
        <v>0</v>
      </c>
      <c r="S183" s="49"/>
    </row>
    <row r="184" spans="1:19" s="22" customFormat="1" ht="15.75" x14ac:dyDescent="0.25">
      <c r="A184" s="89">
        <v>2</v>
      </c>
      <c r="B184" s="58" t="s">
        <v>244</v>
      </c>
      <c r="C184" s="178"/>
      <c r="D184" s="178"/>
      <c r="E184" s="178"/>
      <c r="F184" s="178"/>
      <c r="G184" s="178"/>
      <c r="H184" s="178"/>
      <c r="I184" s="178"/>
      <c r="J184" s="178"/>
      <c r="K184" s="178"/>
      <c r="L184" s="173"/>
      <c r="M184" s="173">
        <v>2019</v>
      </c>
      <c r="N184" s="173">
        <v>2019</v>
      </c>
      <c r="O184" s="88"/>
      <c r="S184" s="242"/>
    </row>
    <row r="185" spans="1:19" s="22" customFormat="1" ht="15.75" x14ac:dyDescent="0.25">
      <c r="A185" s="89">
        <v>3</v>
      </c>
      <c r="B185" s="113" t="s">
        <v>245</v>
      </c>
      <c r="C185" s="178">
        <v>2019</v>
      </c>
      <c r="D185" s="178"/>
      <c r="E185" s="178"/>
      <c r="F185" s="178"/>
      <c r="G185" s="178"/>
      <c r="H185" s="178"/>
      <c r="I185" s="178"/>
      <c r="J185" s="178"/>
      <c r="K185" s="173">
        <v>2019</v>
      </c>
      <c r="L185" s="173"/>
      <c r="M185" s="173"/>
      <c r="N185" s="173"/>
      <c r="O185" s="88"/>
      <c r="S185" s="242"/>
    </row>
    <row r="186" spans="1:19" s="22" customFormat="1" ht="15.75" x14ac:dyDescent="0.25">
      <c r="A186" s="89">
        <v>4</v>
      </c>
      <c r="B186" s="113" t="s">
        <v>246</v>
      </c>
      <c r="C186" s="178">
        <v>2019</v>
      </c>
      <c r="D186" s="178"/>
      <c r="E186" s="178"/>
      <c r="F186" s="178"/>
      <c r="G186" s="178"/>
      <c r="H186" s="178">
        <v>2019</v>
      </c>
      <c r="I186" s="178"/>
      <c r="J186" s="178"/>
      <c r="K186" s="173">
        <v>2019</v>
      </c>
      <c r="L186" s="173"/>
      <c r="M186" s="173"/>
      <c r="N186" s="173"/>
      <c r="O186" s="88"/>
      <c r="S186" s="242"/>
    </row>
    <row r="187" spans="1:19" s="22" customFormat="1" ht="33.75" customHeight="1" x14ac:dyDescent="0.25">
      <c r="A187" s="277" t="s">
        <v>75</v>
      </c>
      <c r="B187" s="2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88"/>
      <c r="S187" s="242"/>
    </row>
    <row r="188" spans="1:19" s="22" customFormat="1" ht="15.75" x14ac:dyDescent="0.25">
      <c r="A188" s="89">
        <v>1</v>
      </c>
      <c r="B188" s="46" t="s">
        <v>260</v>
      </c>
      <c r="C188" s="178"/>
      <c r="D188" s="178"/>
      <c r="E188" s="178"/>
      <c r="F188" s="178"/>
      <c r="G188" s="178"/>
      <c r="H188" s="178"/>
      <c r="I188" s="178"/>
      <c r="J188" s="178"/>
      <c r="K188" s="173">
        <v>2019</v>
      </c>
      <c r="L188" s="173"/>
      <c r="M188" s="173"/>
      <c r="N188" s="173"/>
      <c r="O188" s="88"/>
      <c r="S188" s="242"/>
    </row>
    <row r="189" spans="1:19" s="22" customFormat="1" ht="15.75" x14ac:dyDescent="0.25">
      <c r="A189" s="89">
        <v>2</v>
      </c>
      <c r="B189" s="46" t="s">
        <v>261</v>
      </c>
      <c r="C189" s="178"/>
      <c r="D189" s="178"/>
      <c r="E189" s="178"/>
      <c r="F189" s="178"/>
      <c r="G189" s="178"/>
      <c r="H189" s="178"/>
      <c r="I189" s="178"/>
      <c r="J189" s="178"/>
      <c r="K189" s="173">
        <v>2019</v>
      </c>
      <c r="L189" s="173"/>
      <c r="M189" s="173"/>
      <c r="N189" s="173"/>
      <c r="O189" s="88"/>
      <c r="S189" s="242"/>
    </row>
    <row r="190" spans="1:19" s="22" customFormat="1" ht="48.75" customHeight="1" x14ac:dyDescent="0.25">
      <c r="A190" s="277" t="s">
        <v>32</v>
      </c>
      <c r="B190" s="2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88"/>
      <c r="S190" s="242"/>
    </row>
    <row r="191" spans="1:19" s="22" customFormat="1" ht="31.5" x14ac:dyDescent="0.25">
      <c r="A191" s="103">
        <v>1</v>
      </c>
      <c r="B191" s="44" t="s">
        <v>231</v>
      </c>
      <c r="C191" s="178"/>
      <c r="D191" s="178"/>
      <c r="E191" s="178"/>
      <c r="F191" s="178"/>
      <c r="G191" s="178"/>
      <c r="H191" s="178">
        <v>2019</v>
      </c>
      <c r="I191" s="178"/>
      <c r="J191" s="178"/>
      <c r="K191" s="178"/>
      <c r="L191" s="178"/>
      <c r="M191" s="178"/>
      <c r="N191" s="178"/>
      <c r="O191" s="88"/>
      <c r="S191" s="242"/>
    </row>
    <row r="192" spans="1:19" s="22" customFormat="1" ht="31.5" x14ac:dyDescent="0.25">
      <c r="A192" s="103">
        <v>2</v>
      </c>
      <c r="B192" s="44" t="s">
        <v>232</v>
      </c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>
        <v>2019</v>
      </c>
      <c r="O192" s="88"/>
      <c r="S192" s="242"/>
    </row>
    <row r="193" spans="1:19" s="22" customFormat="1" ht="36.75" customHeight="1" x14ac:dyDescent="0.25">
      <c r="A193" s="277" t="s">
        <v>77</v>
      </c>
      <c r="B193" s="277"/>
      <c r="C193" s="177"/>
      <c r="D193" s="177"/>
      <c r="E193" s="177"/>
      <c r="F193" s="177"/>
      <c r="G193" s="177"/>
      <c r="H193" s="177"/>
      <c r="I193" s="177"/>
      <c r="J193" s="177"/>
      <c r="K193" s="177"/>
      <c r="L193" s="177"/>
      <c r="M193" s="177"/>
      <c r="N193" s="177"/>
      <c r="O193" s="88"/>
      <c r="S193" s="242"/>
    </row>
    <row r="194" spans="1:19" s="22" customFormat="1" ht="15.75" x14ac:dyDescent="0.25">
      <c r="A194" s="89">
        <v>1</v>
      </c>
      <c r="B194" s="34" t="s">
        <v>168</v>
      </c>
      <c r="C194" s="178"/>
      <c r="D194" s="178">
        <v>2019</v>
      </c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88"/>
      <c r="S194" s="242"/>
    </row>
    <row r="195" spans="1:19" s="22" customFormat="1" ht="15.75" x14ac:dyDescent="0.25">
      <c r="A195" s="89">
        <f>A194+1</f>
        <v>2</v>
      </c>
      <c r="B195" s="31" t="s">
        <v>169</v>
      </c>
      <c r="C195" s="178"/>
      <c r="D195" s="178">
        <v>2019</v>
      </c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88"/>
      <c r="S195" s="242"/>
    </row>
    <row r="196" spans="1:19" s="22" customFormat="1" ht="15.75" x14ac:dyDescent="0.25">
      <c r="A196" s="89">
        <f t="shared" ref="A196:A209" si="9">A195+1</f>
        <v>3</v>
      </c>
      <c r="B196" s="31" t="s">
        <v>170</v>
      </c>
      <c r="C196" s="178"/>
      <c r="D196" s="178"/>
      <c r="E196" s="178"/>
      <c r="F196" s="178"/>
      <c r="G196" s="178"/>
      <c r="H196" s="178"/>
      <c r="I196" s="178"/>
      <c r="J196" s="178"/>
      <c r="K196" s="173">
        <v>2019</v>
      </c>
      <c r="L196" s="178"/>
      <c r="M196" s="178"/>
      <c r="N196" s="178"/>
      <c r="O196" s="88"/>
      <c r="S196" s="242"/>
    </row>
    <row r="197" spans="1:19" s="22" customFormat="1" ht="31.5" x14ac:dyDescent="0.25">
      <c r="A197" s="89">
        <f t="shared" si="9"/>
        <v>4</v>
      </c>
      <c r="B197" s="31" t="s">
        <v>171</v>
      </c>
      <c r="C197" s="178"/>
      <c r="D197" s="178">
        <v>2019</v>
      </c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88"/>
      <c r="S197" s="242"/>
    </row>
    <row r="198" spans="1:19" s="22" customFormat="1" ht="15.75" x14ac:dyDescent="0.25">
      <c r="A198" s="89">
        <f t="shared" si="9"/>
        <v>5</v>
      </c>
      <c r="B198" s="31" t="s">
        <v>172</v>
      </c>
      <c r="C198" s="178"/>
      <c r="D198" s="178">
        <v>2019</v>
      </c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88"/>
      <c r="S198" s="242"/>
    </row>
    <row r="199" spans="1:19" s="22" customFormat="1" ht="15.75" x14ac:dyDescent="0.25">
      <c r="A199" s="89">
        <f t="shared" si="9"/>
        <v>6</v>
      </c>
      <c r="B199" s="34" t="s">
        <v>183</v>
      </c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3">
        <v>2019</v>
      </c>
      <c r="N199" s="178"/>
      <c r="O199" s="88"/>
      <c r="S199" s="242"/>
    </row>
    <row r="200" spans="1:19" s="22" customFormat="1" ht="15.75" x14ac:dyDescent="0.25">
      <c r="A200" s="89">
        <f t="shared" si="9"/>
        <v>7</v>
      </c>
      <c r="B200" s="31" t="s">
        <v>174</v>
      </c>
      <c r="C200" s="178"/>
      <c r="D200" s="178"/>
      <c r="E200" s="178"/>
      <c r="F200" s="178"/>
      <c r="G200" s="178"/>
      <c r="H200" s="178"/>
      <c r="I200" s="173">
        <v>8</v>
      </c>
      <c r="J200" s="173">
        <v>2019</v>
      </c>
      <c r="K200" s="178"/>
      <c r="L200" s="178"/>
      <c r="M200" s="178"/>
      <c r="N200" s="178"/>
      <c r="O200" s="88"/>
      <c r="S200" s="242"/>
    </row>
    <row r="201" spans="1:19" s="22" customFormat="1" ht="15.75" x14ac:dyDescent="0.25">
      <c r="A201" s="89">
        <f t="shared" si="9"/>
        <v>8</v>
      </c>
      <c r="B201" s="34" t="s">
        <v>175</v>
      </c>
      <c r="C201" s="178"/>
      <c r="D201" s="178"/>
      <c r="E201" s="178"/>
      <c r="F201" s="178"/>
      <c r="G201" s="178"/>
      <c r="H201" s="178"/>
      <c r="I201" s="173">
        <v>3</v>
      </c>
      <c r="J201" s="173">
        <v>2019</v>
      </c>
      <c r="K201" s="178"/>
      <c r="L201" s="178"/>
      <c r="M201" s="178"/>
      <c r="N201" s="178"/>
      <c r="O201" s="88"/>
      <c r="S201" s="242"/>
    </row>
    <row r="202" spans="1:19" s="22" customFormat="1" ht="31.5" x14ac:dyDescent="0.25">
      <c r="A202" s="89">
        <f t="shared" si="9"/>
        <v>9</v>
      </c>
      <c r="B202" s="34" t="s">
        <v>176</v>
      </c>
      <c r="C202" s="178"/>
      <c r="D202" s="178">
        <v>2019</v>
      </c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88"/>
      <c r="S202" s="242"/>
    </row>
    <row r="203" spans="1:19" s="22" customFormat="1" ht="31.5" x14ac:dyDescent="0.25">
      <c r="A203" s="89">
        <f t="shared" si="9"/>
        <v>10</v>
      </c>
      <c r="B203" s="34" t="s">
        <v>177</v>
      </c>
      <c r="C203" s="178"/>
      <c r="D203" s="178">
        <v>2019</v>
      </c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88"/>
      <c r="S203" s="242"/>
    </row>
    <row r="204" spans="1:19" s="22" customFormat="1" ht="15.75" x14ac:dyDescent="0.25">
      <c r="A204" s="89">
        <f t="shared" si="9"/>
        <v>11</v>
      </c>
      <c r="B204" s="34" t="s">
        <v>178</v>
      </c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3">
        <v>2019</v>
      </c>
      <c r="N204" s="178"/>
      <c r="O204" s="88"/>
      <c r="S204" s="242"/>
    </row>
    <row r="205" spans="1:19" s="22" customFormat="1" ht="15.75" x14ac:dyDescent="0.25">
      <c r="A205" s="89">
        <f t="shared" si="9"/>
        <v>12</v>
      </c>
      <c r="B205" s="34" t="s">
        <v>179</v>
      </c>
      <c r="C205" s="178"/>
      <c r="D205" s="178"/>
      <c r="E205" s="178"/>
      <c r="F205" s="178"/>
      <c r="G205" s="178"/>
      <c r="H205" s="178"/>
      <c r="I205" s="178"/>
      <c r="J205" s="178"/>
      <c r="K205" s="173">
        <v>2019</v>
      </c>
      <c r="L205" s="173"/>
      <c r="M205" s="173"/>
      <c r="N205" s="178"/>
      <c r="O205" s="88"/>
      <c r="S205" s="242"/>
    </row>
    <row r="206" spans="1:19" s="22" customFormat="1" ht="15.75" x14ac:dyDescent="0.25">
      <c r="A206" s="89">
        <f t="shared" si="9"/>
        <v>13</v>
      </c>
      <c r="B206" s="34" t="s">
        <v>180</v>
      </c>
      <c r="C206" s="178"/>
      <c r="D206" s="178"/>
      <c r="E206" s="178"/>
      <c r="F206" s="178"/>
      <c r="G206" s="178"/>
      <c r="H206" s="178">
        <v>2019</v>
      </c>
      <c r="I206" s="178"/>
      <c r="J206" s="178"/>
      <c r="K206" s="173"/>
      <c r="L206" s="173"/>
      <c r="M206" s="173"/>
      <c r="N206" s="178"/>
      <c r="O206" s="88"/>
      <c r="S206" s="242"/>
    </row>
    <row r="207" spans="1:19" s="22" customFormat="1" ht="15.75" x14ac:dyDescent="0.25">
      <c r="A207" s="89">
        <f t="shared" si="9"/>
        <v>14</v>
      </c>
      <c r="B207" s="34" t="s">
        <v>181</v>
      </c>
      <c r="C207" s="178"/>
      <c r="D207" s="178"/>
      <c r="E207" s="178"/>
      <c r="F207" s="178"/>
      <c r="G207" s="178"/>
      <c r="H207" s="178"/>
      <c r="I207" s="173">
        <v>2</v>
      </c>
      <c r="J207" s="173">
        <v>2019</v>
      </c>
      <c r="K207" s="173"/>
      <c r="L207" s="173"/>
      <c r="M207" s="173"/>
      <c r="N207" s="178"/>
      <c r="O207" s="88"/>
      <c r="S207" s="242"/>
    </row>
    <row r="208" spans="1:19" s="22" customFormat="1" ht="15.75" x14ac:dyDescent="0.25">
      <c r="A208" s="89">
        <f t="shared" si="9"/>
        <v>15</v>
      </c>
      <c r="B208" s="34" t="s">
        <v>182</v>
      </c>
      <c r="C208" s="178"/>
      <c r="D208" s="178"/>
      <c r="E208" s="178"/>
      <c r="F208" s="178"/>
      <c r="G208" s="178"/>
      <c r="H208" s="178"/>
      <c r="I208" s="178"/>
      <c r="J208" s="178"/>
      <c r="K208" s="173">
        <v>2019</v>
      </c>
      <c r="L208" s="173"/>
      <c r="M208" s="173"/>
      <c r="N208" s="178"/>
      <c r="O208" s="88"/>
      <c r="S208" s="242"/>
    </row>
    <row r="209" spans="1:19" s="22" customFormat="1" ht="15.75" x14ac:dyDescent="0.25">
      <c r="A209" s="89">
        <f t="shared" si="9"/>
        <v>16</v>
      </c>
      <c r="B209" s="34" t="s">
        <v>184</v>
      </c>
      <c r="C209" s="178"/>
      <c r="D209" s="178"/>
      <c r="E209" s="178"/>
      <c r="F209" s="178"/>
      <c r="G209" s="178"/>
      <c r="H209" s="178"/>
      <c r="I209" s="178"/>
      <c r="J209" s="178"/>
      <c r="K209" s="173">
        <v>2019</v>
      </c>
      <c r="L209" s="173"/>
      <c r="M209" s="173"/>
      <c r="N209" s="178"/>
      <c r="O209" s="88"/>
      <c r="S209" s="242"/>
    </row>
    <row r="210" spans="1:19" s="22" customFormat="1" ht="33.75" customHeight="1" x14ac:dyDescent="0.25">
      <c r="A210" s="277" t="s">
        <v>82</v>
      </c>
      <c r="B210" s="277"/>
      <c r="C210" s="179"/>
      <c r="D210" s="179"/>
      <c r="E210" s="179"/>
      <c r="F210" s="179"/>
      <c r="G210" s="179"/>
      <c r="H210" s="179"/>
      <c r="I210" s="179"/>
      <c r="J210" s="179"/>
      <c r="K210" s="179"/>
      <c r="L210" s="179"/>
      <c r="M210" s="179"/>
      <c r="N210" s="179"/>
      <c r="O210" s="88"/>
      <c r="S210" s="242"/>
    </row>
    <row r="211" spans="1:19" s="22" customFormat="1" ht="15.75" x14ac:dyDescent="0.25">
      <c r="A211" s="103">
        <v>1</v>
      </c>
      <c r="B211" s="35" t="s">
        <v>121</v>
      </c>
      <c r="C211" s="178"/>
      <c r="D211" s="178"/>
      <c r="E211" s="178"/>
      <c r="F211" s="178"/>
      <c r="G211" s="178"/>
      <c r="H211" s="178"/>
      <c r="I211" s="173">
        <v>1</v>
      </c>
      <c r="J211" s="173">
        <v>2019</v>
      </c>
      <c r="K211" s="173"/>
      <c r="L211" s="173"/>
      <c r="M211" s="173"/>
      <c r="N211" s="173"/>
      <c r="O211" s="88"/>
      <c r="S211" s="242"/>
    </row>
    <row r="212" spans="1:19" s="22" customFormat="1" ht="15.75" x14ac:dyDescent="0.25">
      <c r="A212" s="103">
        <v>2</v>
      </c>
      <c r="B212" s="35" t="s">
        <v>122</v>
      </c>
      <c r="C212" s="178"/>
      <c r="D212" s="178"/>
      <c r="E212" s="178"/>
      <c r="F212" s="178"/>
      <c r="G212" s="178"/>
      <c r="H212" s="178"/>
      <c r="I212" s="178"/>
      <c r="J212" s="178"/>
      <c r="K212" s="173">
        <v>2019</v>
      </c>
      <c r="L212" s="173"/>
      <c r="M212" s="173"/>
      <c r="N212" s="173"/>
      <c r="O212" s="88"/>
      <c r="S212" s="242"/>
    </row>
    <row r="213" spans="1:19" s="22" customFormat="1" ht="15.75" x14ac:dyDescent="0.25">
      <c r="A213" s="103">
        <v>3</v>
      </c>
      <c r="B213" s="35" t="s">
        <v>123</v>
      </c>
      <c r="C213" s="178">
        <v>2019</v>
      </c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88"/>
      <c r="S213" s="242"/>
    </row>
    <row r="214" spans="1:19" s="22" customFormat="1" ht="16.899999999999999" customHeight="1" x14ac:dyDescent="0.25">
      <c r="A214" s="103">
        <v>4</v>
      </c>
      <c r="B214" s="35" t="s">
        <v>124</v>
      </c>
      <c r="C214" s="178">
        <v>2019</v>
      </c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88"/>
      <c r="S214" s="242"/>
    </row>
    <row r="215" spans="1:19" s="22" customFormat="1" ht="42.6" customHeight="1" x14ac:dyDescent="0.25">
      <c r="A215" s="277" t="s">
        <v>56</v>
      </c>
      <c r="B215" s="277"/>
      <c r="C215" s="179"/>
      <c r="D215" s="179"/>
      <c r="E215" s="179"/>
      <c r="F215" s="179"/>
      <c r="G215" s="179"/>
      <c r="H215" s="179"/>
      <c r="I215" s="179"/>
      <c r="J215" s="179"/>
      <c r="K215" s="179"/>
      <c r="L215" s="179"/>
      <c r="M215" s="179"/>
      <c r="N215" s="179"/>
      <c r="O215" s="88"/>
      <c r="S215" s="242"/>
    </row>
    <row r="216" spans="1:19" s="22" customFormat="1" ht="18.600000000000001" customHeight="1" x14ac:dyDescent="0.25">
      <c r="A216" s="103">
        <v>1</v>
      </c>
      <c r="B216" s="35" t="s">
        <v>207</v>
      </c>
      <c r="C216" s="178"/>
      <c r="D216" s="178"/>
      <c r="E216" s="178"/>
      <c r="F216" s="178"/>
      <c r="G216" s="178"/>
      <c r="H216" s="178"/>
      <c r="I216" s="178"/>
      <c r="J216" s="178"/>
      <c r="K216" s="173">
        <v>2019</v>
      </c>
      <c r="L216" s="173"/>
      <c r="M216" s="173"/>
      <c r="N216" s="173"/>
      <c r="O216" s="49">
        <v>0</v>
      </c>
      <c r="P216" s="49">
        <v>0</v>
      </c>
      <c r="Q216" s="49">
        <v>0</v>
      </c>
      <c r="R216" s="235">
        <v>0</v>
      </c>
      <c r="S216" s="49"/>
    </row>
    <row r="217" spans="1:19" s="22" customFormat="1" ht="46.9" customHeight="1" x14ac:dyDescent="0.25">
      <c r="A217" s="277" t="s">
        <v>90</v>
      </c>
      <c r="B217" s="277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88"/>
      <c r="S217" s="242"/>
    </row>
    <row r="218" spans="1:19" s="22" customFormat="1" ht="31.5" x14ac:dyDescent="0.25">
      <c r="A218" s="103">
        <v>1</v>
      </c>
      <c r="B218" s="35" t="s">
        <v>212</v>
      </c>
      <c r="C218" s="178">
        <v>2019</v>
      </c>
      <c r="D218" s="178">
        <v>2019</v>
      </c>
      <c r="E218" s="178"/>
      <c r="F218" s="178">
        <v>2019</v>
      </c>
      <c r="G218" s="178">
        <v>2019</v>
      </c>
      <c r="H218" s="178"/>
      <c r="I218" s="173"/>
      <c r="J218" s="173"/>
      <c r="K218" s="173"/>
      <c r="L218" s="173">
        <v>2019</v>
      </c>
      <c r="M218" s="173">
        <v>2019</v>
      </c>
      <c r="N218" s="173">
        <v>2019</v>
      </c>
      <c r="O218" s="88"/>
      <c r="S218" s="242"/>
    </row>
    <row r="219" spans="1:19" s="22" customFormat="1" ht="33.75" customHeight="1" x14ac:dyDescent="0.25">
      <c r="A219" s="277" t="s">
        <v>91</v>
      </c>
      <c r="B219" s="277"/>
      <c r="C219" s="179"/>
      <c r="D219" s="179"/>
      <c r="E219" s="179"/>
      <c r="F219" s="179"/>
      <c r="G219" s="179"/>
      <c r="H219" s="179"/>
      <c r="I219" s="179"/>
      <c r="J219" s="179"/>
      <c r="K219" s="179"/>
      <c r="L219" s="179"/>
      <c r="M219" s="179"/>
      <c r="N219" s="179"/>
      <c r="O219" s="88"/>
      <c r="S219" s="242"/>
    </row>
    <row r="220" spans="1:19" s="22" customFormat="1" ht="15.75" x14ac:dyDescent="0.25">
      <c r="A220" s="103">
        <v>1</v>
      </c>
      <c r="B220" s="44" t="s">
        <v>227</v>
      </c>
      <c r="C220" s="178"/>
      <c r="D220" s="178"/>
      <c r="E220" s="178"/>
      <c r="F220" s="178"/>
      <c r="G220" s="178"/>
      <c r="H220" s="178"/>
      <c r="I220" s="178"/>
      <c r="J220" s="178"/>
      <c r="K220" s="178">
        <v>2019</v>
      </c>
      <c r="L220" s="178"/>
      <c r="M220" s="178">
        <v>2019</v>
      </c>
      <c r="N220" s="178">
        <v>2019</v>
      </c>
      <c r="O220" s="88"/>
      <c r="S220" s="242"/>
    </row>
    <row r="221" spans="1:19" s="22" customFormat="1" ht="34.5" customHeight="1" x14ac:dyDescent="0.25">
      <c r="A221" s="277" t="s">
        <v>78</v>
      </c>
      <c r="B221" s="277"/>
      <c r="C221" s="179"/>
      <c r="D221" s="179"/>
      <c r="E221" s="179"/>
      <c r="F221" s="179"/>
      <c r="G221" s="179"/>
      <c r="H221" s="179"/>
      <c r="I221" s="179"/>
      <c r="J221" s="179"/>
      <c r="K221" s="179"/>
      <c r="L221" s="179"/>
      <c r="M221" s="179"/>
      <c r="N221" s="179"/>
      <c r="O221" s="76">
        <f t="shared" ref="O221:R221" si="10">SUM(O222:O222)</f>
        <v>0</v>
      </c>
      <c r="P221" s="76">
        <f t="shared" si="10"/>
        <v>0</v>
      </c>
      <c r="Q221" s="76">
        <f t="shared" si="10"/>
        <v>0</v>
      </c>
      <c r="R221" s="234">
        <f t="shared" si="10"/>
        <v>0</v>
      </c>
      <c r="S221" s="76"/>
    </row>
    <row r="222" spans="1:19" s="22" customFormat="1" ht="15.75" x14ac:dyDescent="0.25">
      <c r="A222" s="103">
        <v>1</v>
      </c>
      <c r="B222" s="35" t="s">
        <v>224</v>
      </c>
      <c r="C222" s="178"/>
      <c r="D222" s="178"/>
      <c r="E222" s="178"/>
      <c r="F222" s="178"/>
      <c r="G222" s="178"/>
      <c r="H222" s="178"/>
      <c r="I222" s="178"/>
      <c r="J222" s="178"/>
      <c r="K222" s="178">
        <v>2019</v>
      </c>
      <c r="L222" s="178"/>
      <c r="M222" s="178"/>
      <c r="N222" s="178"/>
      <c r="O222" s="88"/>
      <c r="S222" s="242"/>
    </row>
    <row r="223" spans="1:19" s="22" customFormat="1" ht="31.15" customHeight="1" x14ac:dyDescent="0.25">
      <c r="A223" s="294" t="s">
        <v>303</v>
      </c>
      <c r="B223" s="295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88"/>
      <c r="S223" s="242"/>
    </row>
    <row r="224" spans="1:19" s="22" customFormat="1" ht="15.75" x14ac:dyDescent="0.25">
      <c r="A224" s="103">
        <v>1</v>
      </c>
      <c r="B224" s="35" t="s">
        <v>308</v>
      </c>
      <c r="C224" s="178"/>
      <c r="D224" s="178"/>
      <c r="E224" s="178"/>
      <c r="F224" s="178"/>
      <c r="G224" s="178"/>
      <c r="H224" s="178"/>
      <c r="I224" s="178">
        <v>4</v>
      </c>
      <c r="J224" s="178">
        <v>2019</v>
      </c>
      <c r="K224" s="178"/>
      <c r="L224" s="178"/>
      <c r="M224" s="178"/>
      <c r="N224" s="178"/>
      <c r="O224" s="88"/>
      <c r="S224" s="242"/>
    </row>
    <row r="225" spans="1:19" s="22" customFormat="1" ht="15.75" x14ac:dyDescent="0.25">
      <c r="A225" s="103">
        <f>A224+1</f>
        <v>2</v>
      </c>
      <c r="B225" s="35" t="s">
        <v>309</v>
      </c>
      <c r="C225" s="178"/>
      <c r="D225" s="178"/>
      <c r="E225" s="178"/>
      <c r="F225" s="178"/>
      <c r="G225" s="178"/>
      <c r="H225" s="178"/>
      <c r="I225" s="178">
        <v>3</v>
      </c>
      <c r="J225" s="178">
        <v>2019</v>
      </c>
      <c r="K225" s="178"/>
      <c r="L225" s="178"/>
      <c r="M225" s="178"/>
      <c r="N225" s="178"/>
      <c r="O225" s="88"/>
      <c r="S225" s="242"/>
    </row>
    <row r="226" spans="1:19" s="22" customFormat="1" ht="15.75" x14ac:dyDescent="0.25">
      <c r="A226" s="103">
        <f t="shared" ref="A226:A237" si="11">A225+1</f>
        <v>3</v>
      </c>
      <c r="B226" s="35" t="s">
        <v>310</v>
      </c>
      <c r="C226" s="178"/>
      <c r="D226" s="178"/>
      <c r="E226" s="178"/>
      <c r="F226" s="178"/>
      <c r="G226" s="178"/>
      <c r="H226" s="178"/>
      <c r="I226" s="178">
        <v>5</v>
      </c>
      <c r="J226" s="178">
        <v>2019</v>
      </c>
      <c r="K226" s="178"/>
      <c r="L226" s="178"/>
      <c r="M226" s="178"/>
      <c r="N226" s="178"/>
      <c r="O226" s="88"/>
      <c r="S226" s="242"/>
    </row>
    <row r="227" spans="1:19" s="22" customFormat="1" ht="15.75" x14ac:dyDescent="0.25">
      <c r="A227" s="103">
        <f t="shared" si="11"/>
        <v>4</v>
      </c>
      <c r="B227" s="35" t="s">
        <v>311</v>
      </c>
      <c r="C227" s="178"/>
      <c r="D227" s="178"/>
      <c r="E227" s="178"/>
      <c r="F227" s="178"/>
      <c r="G227" s="178"/>
      <c r="H227" s="178"/>
      <c r="I227" s="178">
        <v>3</v>
      </c>
      <c r="J227" s="178">
        <v>2019</v>
      </c>
      <c r="K227" s="178"/>
      <c r="L227" s="178"/>
      <c r="M227" s="178"/>
      <c r="N227" s="178"/>
      <c r="O227" s="88"/>
      <c r="S227" s="242"/>
    </row>
    <row r="228" spans="1:19" s="22" customFormat="1" ht="15.75" x14ac:dyDescent="0.25">
      <c r="A228" s="103">
        <f t="shared" si="11"/>
        <v>5</v>
      </c>
      <c r="B228" s="35" t="s">
        <v>313</v>
      </c>
      <c r="C228" s="178"/>
      <c r="D228" s="178"/>
      <c r="E228" s="178"/>
      <c r="F228" s="178"/>
      <c r="G228" s="178"/>
      <c r="H228" s="178"/>
      <c r="I228" s="178">
        <v>3</v>
      </c>
      <c r="J228" s="178">
        <v>2019</v>
      </c>
      <c r="K228" s="178"/>
      <c r="L228" s="178"/>
      <c r="M228" s="178"/>
      <c r="N228" s="178"/>
      <c r="O228" s="88"/>
      <c r="S228" s="242"/>
    </row>
    <row r="229" spans="1:19" s="22" customFormat="1" ht="15.75" x14ac:dyDescent="0.25">
      <c r="A229" s="103">
        <f t="shared" si="11"/>
        <v>6</v>
      </c>
      <c r="B229" s="35" t="s">
        <v>314</v>
      </c>
      <c r="C229" s="178"/>
      <c r="D229" s="178"/>
      <c r="E229" s="178"/>
      <c r="F229" s="178"/>
      <c r="G229" s="178"/>
      <c r="H229" s="178"/>
      <c r="I229" s="178">
        <v>2</v>
      </c>
      <c r="J229" s="178">
        <v>2019</v>
      </c>
      <c r="K229" s="178"/>
      <c r="L229" s="178"/>
      <c r="M229" s="178"/>
      <c r="N229" s="178"/>
      <c r="O229" s="88"/>
      <c r="S229" s="242"/>
    </row>
    <row r="230" spans="1:19" s="22" customFormat="1" ht="15.75" x14ac:dyDescent="0.25">
      <c r="A230" s="103">
        <f t="shared" si="11"/>
        <v>7</v>
      </c>
      <c r="B230" s="35" t="s">
        <v>315</v>
      </c>
      <c r="C230" s="178"/>
      <c r="D230" s="178"/>
      <c r="E230" s="178"/>
      <c r="F230" s="178"/>
      <c r="G230" s="178"/>
      <c r="H230" s="178"/>
      <c r="I230" s="178">
        <v>1</v>
      </c>
      <c r="J230" s="178">
        <v>2019</v>
      </c>
      <c r="K230" s="178"/>
      <c r="L230" s="178"/>
      <c r="M230" s="178"/>
      <c r="N230" s="178"/>
      <c r="O230" s="88"/>
      <c r="S230" s="242"/>
    </row>
    <row r="231" spans="1:19" s="22" customFormat="1" ht="15.75" x14ac:dyDescent="0.25">
      <c r="A231" s="103">
        <f t="shared" si="11"/>
        <v>8</v>
      </c>
      <c r="B231" s="35" t="s">
        <v>316</v>
      </c>
      <c r="C231" s="178"/>
      <c r="D231" s="178"/>
      <c r="E231" s="178"/>
      <c r="F231" s="178"/>
      <c r="G231" s="178"/>
      <c r="H231" s="178"/>
      <c r="I231" s="178">
        <v>4</v>
      </c>
      <c r="J231" s="178">
        <v>2019</v>
      </c>
      <c r="K231" s="178"/>
      <c r="L231" s="178"/>
      <c r="M231" s="178"/>
      <c r="N231" s="178"/>
      <c r="O231" s="88"/>
      <c r="S231" s="242"/>
    </row>
    <row r="232" spans="1:19" s="22" customFormat="1" ht="15.75" x14ac:dyDescent="0.25">
      <c r="A232" s="103">
        <f t="shared" si="11"/>
        <v>9</v>
      </c>
      <c r="B232" s="35" t="s">
        <v>317</v>
      </c>
      <c r="C232" s="178"/>
      <c r="D232" s="178"/>
      <c r="E232" s="178"/>
      <c r="F232" s="178"/>
      <c r="G232" s="178"/>
      <c r="H232" s="178"/>
      <c r="I232" s="178">
        <v>2</v>
      </c>
      <c r="J232" s="178">
        <v>2019</v>
      </c>
      <c r="K232" s="178"/>
      <c r="L232" s="178"/>
      <c r="M232" s="178"/>
      <c r="N232" s="178"/>
      <c r="O232" s="88"/>
      <c r="S232" s="242"/>
    </row>
    <row r="233" spans="1:19" s="22" customFormat="1" ht="15.75" x14ac:dyDescent="0.25">
      <c r="A233" s="103">
        <f t="shared" si="11"/>
        <v>10</v>
      </c>
      <c r="B233" s="35" t="s">
        <v>318</v>
      </c>
      <c r="C233" s="178"/>
      <c r="D233" s="178"/>
      <c r="E233" s="178"/>
      <c r="F233" s="178"/>
      <c r="G233" s="178"/>
      <c r="H233" s="178"/>
      <c r="I233" s="178">
        <v>2</v>
      </c>
      <c r="J233" s="178">
        <v>2019</v>
      </c>
      <c r="K233" s="178"/>
      <c r="L233" s="178"/>
      <c r="M233" s="178"/>
      <c r="N233" s="178"/>
      <c r="O233" s="88"/>
      <c r="S233" s="242"/>
    </row>
    <row r="234" spans="1:19" s="22" customFormat="1" ht="15.75" x14ac:dyDescent="0.25">
      <c r="A234" s="103">
        <f t="shared" si="11"/>
        <v>11</v>
      </c>
      <c r="B234" s="35" t="s">
        <v>319</v>
      </c>
      <c r="C234" s="178"/>
      <c r="D234" s="178"/>
      <c r="E234" s="178"/>
      <c r="F234" s="178"/>
      <c r="G234" s="178"/>
      <c r="H234" s="178"/>
      <c r="I234" s="178"/>
      <c r="J234" s="178"/>
      <c r="K234" s="178">
        <v>2019</v>
      </c>
      <c r="L234" s="178"/>
      <c r="M234" s="178"/>
      <c r="N234" s="178"/>
      <c r="O234" s="88"/>
      <c r="S234" s="242"/>
    </row>
    <row r="235" spans="1:19" s="22" customFormat="1" ht="15.75" x14ac:dyDescent="0.25">
      <c r="A235" s="212">
        <f t="shared" si="11"/>
        <v>12</v>
      </c>
      <c r="B235" s="213" t="s">
        <v>320</v>
      </c>
      <c r="C235" s="214"/>
      <c r="D235" s="214"/>
      <c r="E235" s="214"/>
      <c r="F235" s="214"/>
      <c r="G235" s="214"/>
      <c r="H235" s="214"/>
      <c r="I235" s="214"/>
      <c r="J235" s="214"/>
      <c r="K235" s="214"/>
      <c r="L235" s="214">
        <v>2019</v>
      </c>
      <c r="M235" s="214"/>
      <c r="N235" s="214"/>
      <c r="O235" s="88"/>
      <c r="S235" s="242"/>
    </row>
    <row r="236" spans="1:19" s="22" customFormat="1" ht="15.75" x14ac:dyDescent="0.25">
      <c r="A236" s="103">
        <f t="shared" si="11"/>
        <v>13</v>
      </c>
      <c r="B236" s="246" t="s">
        <v>468</v>
      </c>
      <c r="C236" s="214"/>
      <c r="D236" s="214"/>
      <c r="E236" s="214"/>
      <c r="F236" s="214"/>
      <c r="G236" s="214"/>
      <c r="H236" s="214"/>
      <c r="I236" s="214"/>
      <c r="J236" s="214"/>
      <c r="K236" s="214">
        <v>2019</v>
      </c>
      <c r="L236" s="214"/>
      <c r="M236" s="214"/>
      <c r="N236" s="214"/>
      <c r="O236" s="88"/>
      <c r="S236" s="242"/>
    </row>
    <row r="237" spans="1:19" s="22" customFormat="1" ht="31.5" x14ac:dyDescent="0.25">
      <c r="A237" s="212">
        <f t="shared" si="11"/>
        <v>14</v>
      </c>
      <c r="B237" s="246" t="s">
        <v>469</v>
      </c>
      <c r="C237" s="214"/>
      <c r="D237" s="214"/>
      <c r="E237" s="214"/>
      <c r="F237" s="214"/>
      <c r="G237" s="214"/>
      <c r="H237" s="214"/>
      <c r="I237" s="214"/>
      <c r="J237" s="214"/>
      <c r="K237" s="214">
        <v>2019</v>
      </c>
      <c r="L237" s="214"/>
      <c r="M237" s="214"/>
      <c r="N237" s="214"/>
      <c r="O237" s="88"/>
      <c r="S237" s="242"/>
    </row>
    <row r="238" spans="1:19" s="22" customFormat="1" ht="31.15" customHeight="1" x14ac:dyDescent="0.25">
      <c r="A238" s="316" t="s">
        <v>338</v>
      </c>
      <c r="B238" s="316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215"/>
      <c r="S238" s="242"/>
    </row>
    <row r="239" spans="1:19" s="22" customFormat="1" ht="15.75" x14ac:dyDescent="0.25">
      <c r="A239" s="103">
        <v>1</v>
      </c>
      <c r="B239" s="35" t="s">
        <v>341</v>
      </c>
      <c r="C239" s="173"/>
      <c r="D239" s="173"/>
      <c r="E239" s="173"/>
      <c r="F239" s="173"/>
      <c r="G239" s="173"/>
      <c r="H239" s="173"/>
      <c r="I239" s="173"/>
      <c r="J239" s="173"/>
      <c r="K239" s="173">
        <v>2019</v>
      </c>
      <c r="L239" s="173"/>
      <c r="M239" s="173"/>
      <c r="N239" s="173"/>
      <c r="O239" s="215"/>
      <c r="S239" s="242"/>
    </row>
    <row r="240" spans="1:19" s="22" customFormat="1" ht="30.6" customHeight="1" x14ac:dyDescent="0.25">
      <c r="A240" s="294" t="s">
        <v>360</v>
      </c>
      <c r="B240" s="295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215"/>
      <c r="S240" s="242"/>
    </row>
    <row r="241" spans="1:19" s="22" customFormat="1" ht="15.75" x14ac:dyDescent="0.25">
      <c r="A241" s="103">
        <v>1</v>
      </c>
      <c r="B241" s="35" t="s">
        <v>351</v>
      </c>
      <c r="C241" s="173"/>
      <c r="D241" s="173"/>
      <c r="E241" s="173"/>
      <c r="F241" s="173"/>
      <c r="G241" s="173"/>
      <c r="H241" s="173"/>
      <c r="I241" s="173"/>
      <c r="J241" s="173"/>
      <c r="K241" s="173">
        <v>2019</v>
      </c>
      <c r="L241" s="173"/>
      <c r="M241" s="173"/>
      <c r="N241" s="173"/>
      <c r="O241" s="215"/>
      <c r="S241" s="242"/>
    </row>
    <row r="242" spans="1:19" s="22" customFormat="1" ht="15.75" x14ac:dyDescent="0.25">
      <c r="A242" s="103">
        <v>2</v>
      </c>
      <c r="B242" s="35" t="s">
        <v>352</v>
      </c>
      <c r="C242" s="173"/>
      <c r="D242" s="173"/>
      <c r="E242" s="173"/>
      <c r="F242" s="173"/>
      <c r="G242" s="173"/>
      <c r="H242" s="173"/>
      <c r="I242" s="173"/>
      <c r="J242" s="173"/>
      <c r="K242" s="173">
        <v>2019</v>
      </c>
      <c r="L242" s="173"/>
      <c r="M242" s="173"/>
      <c r="N242" s="173"/>
      <c r="O242" s="215"/>
      <c r="S242" s="242"/>
    </row>
    <row r="243" spans="1:19" s="22" customFormat="1" ht="15.75" x14ac:dyDescent="0.25">
      <c r="A243" s="103">
        <v>3</v>
      </c>
      <c r="B243" s="35" t="s">
        <v>353</v>
      </c>
      <c r="C243" s="173"/>
      <c r="D243" s="173">
        <v>2019</v>
      </c>
      <c r="E243" s="173"/>
      <c r="F243" s="173"/>
      <c r="G243" s="173"/>
      <c r="H243" s="173"/>
      <c r="I243" s="173"/>
      <c r="J243" s="173"/>
      <c r="K243" s="173">
        <v>2019</v>
      </c>
      <c r="L243" s="173"/>
      <c r="M243" s="173"/>
      <c r="N243" s="173"/>
      <c r="O243" s="215"/>
      <c r="S243" s="242"/>
    </row>
    <row r="244" spans="1:19" s="22" customFormat="1" ht="15.75" x14ac:dyDescent="0.25">
      <c r="A244" s="103">
        <v>4</v>
      </c>
      <c r="B244" s="35" t="s">
        <v>354</v>
      </c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>
        <v>2019</v>
      </c>
      <c r="N244" s="173"/>
      <c r="O244" s="215"/>
      <c r="S244" s="242"/>
    </row>
    <row r="245" spans="1:19" s="22" customFormat="1" ht="15.75" x14ac:dyDescent="0.25">
      <c r="A245" s="103">
        <v>5</v>
      </c>
      <c r="B245" s="35" t="s">
        <v>346</v>
      </c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>
        <v>2019</v>
      </c>
      <c r="N245" s="173"/>
      <c r="O245" s="215"/>
      <c r="S245" s="242"/>
    </row>
    <row r="246" spans="1:19" s="22" customFormat="1" ht="15.75" x14ac:dyDescent="0.25">
      <c r="A246" s="103">
        <v>6</v>
      </c>
      <c r="B246" s="35" t="s">
        <v>355</v>
      </c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>
        <v>2019</v>
      </c>
      <c r="N246" s="173"/>
      <c r="O246" s="215"/>
      <c r="S246" s="242"/>
    </row>
    <row r="247" spans="1:19" s="22" customFormat="1" ht="15.75" x14ac:dyDescent="0.25">
      <c r="A247" s="103">
        <v>7</v>
      </c>
      <c r="B247" s="35" t="s">
        <v>356</v>
      </c>
      <c r="C247" s="173"/>
      <c r="D247" s="173"/>
      <c r="E247" s="173"/>
      <c r="F247" s="173"/>
      <c r="G247" s="173"/>
      <c r="H247" s="173"/>
      <c r="I247" s="173">
        <v>4</v>
      </c>
      <c r="J247" s="173">
        <v>2019</v>
      </c>
      <c r="K247" s="173"/>
      <c r="L247" s="173"/>
      <c r="M247" s="173"/>
      <c r="N247" s="173"/>
      <c r="O247" s="215"/>
      <c r="S247" s="242"/>
    </row>
    <row r="248" spans="1:19" s="22" customFormat="1" ht="31.15" customHeight="1" x14ac:dyDescent="0.25">
      <c r="A248" s="294" t="s">
        <v>372</v>
      </c>
      <c r="B248" s="295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215"/>
      <c r="S248" s="242"/>
    </row>
    <row r="249" spans="1:19" s="22" customFormat="1" ht="15.75" x14ac:dyDescent="0.25">
      <c r="A249" s="103">
        <v>1</v>
      </c>
      <c r="B249" s="35" t="s">
        <v>374</v>
      </c>
      <c r="C249" s="173"/>
      <c r="D249" s="173"/>
      <c r="E249" s="173"/>
      <c r="F249" s="173"/>
      <c r="G249" s="173"/>
      <c r="H249" s="173"/>
      <c r="I249" s="173"/>
      <c r="J249" s="173"/>
      <c r="K249" s="173">
        <v>2019</v>
      </c>
      <c r="L249" s="173"/>
      <c r="M249" s="173"/>
      <c r="N249" s="173"/>
      <c r="O249" s="215"/>
      <c r="S249" s="242"/>
    </row>
    <row r="250" spans="1:19" s="22" customFormat="1" ht="31.5" x14ac:dyDescent="0.25">
      <c r="A250" s="103">
        <v>2</v>
      </c>
      <c r="B250" s="35" t="s">
        <v>375</v>
      </c>
      <c r="C250" s="173"/>
      <c r="D250" s="173"/>
      <c r="E250" s="173"/>
      <c r="F250" s="173"/>
      <c r="G250" s="173"/>
      <c r="H250" s="173"/>
      <c r="I250" s="173"/>
      <c r="J250" s="173"/>
      <c r="K250" s="173">
        <v>2019</v>
      </c>
      <c r="L250" s="173"/>
      <c r="M250" s="173"/>
      <c r="N250" s="173"/>
      <c r="O250" s="215"/>
      <c r="S250" s="242"/>
    </row>
    <row r="251" spans="1:19" s="22" customFormat="1" ht="15.75" x14ac:dyDescent="0.25">
      <c r="A251" s="103">
        <v>3</v>
      </c>
      <c r="B251" s="35" t="s">
        <v>376</v>
      </c>
      <c r="C251" s="173"/>
      <c r="D251" s="173"/>
      <c r="E251" s="173"/>
      <c r="F251" s="173"/>
      <c r="G251" s="173"/>
      <c r="H251" s="173"/>
      <c r="I251" s="173"/>
      <c r="J251" s="173"/>
      <c r="K251" s="173">
        <v>2019</v>
      </c>
      <c r="L251" s="173"/>
      <c r="M251" s="173"/>
      <c r="N251" s="173"/>
      <c r="O251" s="215"/>
      <c r="S251" s="242"/>
    </row>
    <row r="252" spans="1:19" s="22" customFormat="1" ht="15.75" x14ac:dyDescent="0.25">
      <c r="A252" s="103">
        <v>4</v>
      </c>
      <c r="B252" s="35" t="s">
        <v>377</v>
      </c>
      <c r="C252" s="173"/>
      <c r="D252" s="173"/>
      <c r="E252" s="173"/>
      <c r="F252" s="173"/>
      <c r="G252" s="173"/>
      <c r="H252" s="173"/>
      <c r="I252" s="173"/>
      <c r="J252" s="173"/>
      <c r="K252" s="173">
        <v>2019</v>
      </c>
      <c r="L252" s="173"/>
      <c r="M252" s="173"/>
      <c r="N252" s="173"/>
      <c r="O252" s="215"/>
      <c r="S252" s="242"/>
    </row>
    <row r="253" spans="1:19" s="22" customFormat="1" ht="31.5" x14ac:dyDescent="0.25">
      <c r="A253" s="103">
        <v>5</v>
      </c>
      <c r="B253" s="35" t="s">
        <v>378</v>
      </c>
      <c r="C253" s="173"/>
      <c r="D253" s="173"/>
      <c r="E253" s="173"/>
      <c r="F253" s="173"/>
      <c r="G253" s="173"/>
      <c r="H253" s="173"/>
      <c r="I253" s="173"/>
      <c r="J253" s="173"/>
      <c r="K253" s="173">
        <v>2019</v>
      </c>
      <c r="L253" s="173"/>
      <c r="M253" s="173"/>
      <c r="N253" s="173"/>
      <c r="O253" s="215"/>
      <c r="S253" s="242"/>
    </row>
    <row r="254" spans="1:19" s="22" customFormat="1" ht="15.75" x14ac:dyDescent="0.25">
      <c r="A254" s="103">
        <v>6</v>
      </c>
      <c r="B254" s="35" t="s">
        <v>379</v>
      </c>
      <c r="C254" s="173"/>
      <c r="D254" s="173"/>
      <c r="E254" s="173"/>
      <c r="F254" s="173"/>
      <c r="G254" s="173"/>
      <c r="H254" s="173"/>
      <c r="I254" s="173"/>
      <c r="J254" s="173"/>
      <c r="K254" s="173">
        <v>2019</v>
      </c>
      <c r="L254" s="173"/>
      <c r="M254" s="173"/>
      <c r="N254" s="173"/>
      <c r="O254" s="215"/>
      <c r="S254" s="242"/>
    </row>
    <row r="255" spans="1:19" s="22" customFormat="1" ht="15.75" x14ac:dyDescent="0.25">
      <c r="A255" s="103">
        <v>7</v>
      </c>
      <c r="B255" s="35" t="s">
        <v>380</v>
      </c>
      <c r="C255" s="173"/>
      <c r="D255" s="173"/>
      <c r="E255" s="173"/>
      <c r="F255" s="173"/>
      <c r="G255" s="173"/>
      <c r="H255" s="173"/>
      <c r="I255" s="173"/>
      <c r="J255" s="173"/>
      <c r="K255" s="173">
        <v>2019</v>
      </c>
      <c r="L255" s="173"/>
      <c r="M255" s="173"/>
      <c r="N255" s="173"/>
      <c r="O255" s="215"/>
      <c r="S255" s="242"/>
    </row>
    <row r="256" spans="1:19" s="22" customFormat="1" ht="15.75" x14ac:dyDescent="0.25">
      <c r="A256" s="103">
        <v>8</v>
      </c>
      <c r="B256" s="35" t="s">
        <v>381</v>
      </c>
      <c r="C256" s="173"/>
      <c r="D256" s="173"/>
      <c r="E256" s="173"/>
      <c r="F256" s="173"/>
      <c r="G256" s="173"/>
      <c r="H256" s="173"/>
      <c r="I256" s="173"/>
      <c r="J256" s="173"/>
      <c r="K256" s="173">
        <v>2019</v>
      </c>
      <c r="L256" s="173"/>
      <c r="M256" s="173"/>
      <c r="N256" s="173"/>
      <c r="O256" s="215"/>
      <c r="S256" s="242"/>
    </row>
    <row r="257" spans="1:22" s="22" customFormat="1" ht="15.75" x14ac:dyDescent="0.25">
      <c r="A257" s="103">
        <v>9</v>
      </c>
      <c r="B257" s="35" t="s">
        <v>382</v>
      </c>
      <c r="C257" s="173"/>
      <c r="D257" s="173"/>
      <c r="E257" s="173"/>
      <c r="F257" s="173"/>
      <c r="G257" s="173"/>
      <c r="H257" s="173"/>
      <c r="I257" s="173">
        <v>2</v>
      </c>
      <c r="J257" s="173">
        <v>2019</v>
      </c>
      <c r="K257" s="173"/>
      <c r="L257" s="173"/>
      <c r="M257" s="173"/>
      <c r="N257" s="173"/>
      <c r="O257" s="215"/>
      <c r="S257" s="242"/>
    </row>
    <row r="258" spans="1:22" s="22" customFormat="1" ht="15.75" x14ac:dyDescent="0.25">
      <c r="A258" s="103">
        <v>10</v>
      </c>
      <c r="B258" s="35" t="s">
        <v>383</v>
      </c>
      <c r="C258" s="173"/>
      <c r="D258" s="173"/>
      <c r="E258" s="173"/>
      <c r="F258" s="173"/>
      <c r="G258" s="173"/>
      <c r="H258" s="173"/>
      <c r="I258" s="173"/>
      <c r="J258" s="173"/>
      <c r="K258" s="173">
        <v>2019</v>
      </c>
      <c r="L258" s="173"/>
      <c r="M258" s="173"/>
      <c r="N258" s="173"/>
      <c r="O258" s="215"/>
      <c r="S258" s="242"/>
    </row>
    <row r="259" spans="1:22" s="22" customFormat="1" ht="31.15" customHeight="1" x14ac:dyDescent="0.25">
      <c r="A259" s="316" t="s">
        <v>423</v>
      </c>
      <c r="B259" s="316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215"/>
      <c r="S259" s="242"/>
    </row>
    <row r="260" spans="1:22" s="22" customFormat="1" ht="15.75" x14ac:dyDescent="0.25">
      <c r="A260" s="103">
        <v>1</v>
      </c>
      <c r="B260" s="35" t="s">
        <v>399</v>
      </c>
      <c r="C260" s="173">
        <v>2019</v>
      </c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215"/>
      <c r="S260" s="242"/>
    </row>
    <row r="261" spans="1:22" s="22" customFormat="1" ht="15.75" x14ac:dyDescent="0.25">
      <c r="A261" s="103">
        <v>2</v>
      </c>
      <c r="B261" s="35" t="s">
        <v>400</v>
      </c>
      <c r="C261" s="173">
        <v>2019</v>
      </c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215"/>
      <c r="S261" s="242"/>
    </row>
    <row r="262" spans="1:22" s="22" customFormat="1" ht="15.75" x14ac:dyDescent="0.25">
      <c r="A262" s="103">
        <v>3</v>
      </c>
      <c r="B262" s="35" t="s">
        <v>401</v>
      </c>
      <c r="C262" s="173"/>
      <c r="D262" s="173">
        <v>2019</v>
      </c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215"/>
      <c r="S262" s="242"/>
    </row>
    <row r="263" spans="1:22" s="22" customFormat="1" ht="15.75" x14ac:dyDescent="0.25">
      <c r="A263" s="103">
        <v>4</v>
      </c>
      <c r="B263" s="35" t="s">
        <v>402</v>
      </c>
      <c r="C263" s="173"/>
      <c r="D263" s="173"/>
      <c r="E263" s="173"/>
      <c r="F263" s="173"/>
      <c r="G263" s="173"/>
      <c r="H263" s="173"/>
      <c r="I263" s="173"/>
      <c r="J263" s="173"/>
      <c r="K263" s="173">
        <v>2019</v>
      </c>
      <c r="L263" s="173"/>
      <c r="M263" s="173"/>
      <c r="N263" s="173"/>
      <c r="O263" s="215"/>
      <c r="S263" s="242"/>
    </row>
    <row r="264" spans="1:22" s="22" customFormat="1" ht="15.75" x14ac:dyDescent="0.25">
      <c r="A264" s="103">
        <v>5</v>
      </c>
      <c r="B264" s="35" t="s">
        <v>403</v>
      </c>
      <c r="C264" s="173"/>
      <c r="D264" s="173">
        <v>2019</v>
      </c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215"/>
      <c r="S264" s="242"/>
    </row>
    <row r="265" spans="1:22" s="22" customFormat="1" ht="15.75" x14ac:dyDescent="0.25">
      <c r="A265" s="103">
        <v>6</v>
      </c>
      <c r="B265" s="35" t="s">
        <v>405</v>
      </c>
      <c r="C265" s="173"/>
      <c r="D265" s="173"/>
      <c r="E265" s="173"/>
      <c r="F265" s="173"/>
      <c r="G265" s="173"/>
      <c r="H265" s="173">
        <v>2019</v>
      </c>
      <c r="I265" s="173"/>
      <c r="J265" s="173"/>
      <c r="K265" s="173"/>
      <c r="L265" s="173"/>
      <c r="M265" s="173"/>
      <c r="N265" s="173"/>
      <c r="O265" s="215"/>
      <c r="S265" s="242"/>
    </row>
    <row r="266" spans="1:22" s="22" customFormat="1" ht="15.75" x14ac:dyDescent="0.25">
      <c r="A266" s="103">
        <v>7</v>
      </c>
      <c r="B266" s="35" t="s">
        <v>406</v>
      </c>
      <c r="C266" s="173"/>
      <c r="D266" s="173"/>
      <c r="E266" s="173"/>
      <c r="F266" s="173"/>
      <c r="G266" s="173"/>
      <c r="H266" s="173"/>
      <c r="I266" s="173"/>
      <c r="J266" s="173"/>
      <c r="K266" s="173">
        <v>2019</v>
      </c>
      <c r="L266" s="173"/>
      <c r="M266" s="173"/>
      <c r="N266" s="173"/>
      <c r="O266" s="215"/>
      <c r="S266" s="242"/>
    </row>
    <row r="267" spans="1:22" s="22" customFormat="1" ht="15.75" x14ac:dyDescent="0.25">
      <c r="A267" s="103">
        <v>8</v>
      </c>
      <c r="B267" s="35" t="s">
        <v>408</v>
      </c>
      <c r="C267" s="173"/>
      <c r="D267" s="173"/>
      <c r="E267" s="173"/>
      <c r="F267" s="173"/>
      <c r="G267" s="173"/>
      <c r="H267" s="173">
        <v>2019</v>
      </c>
      <c r="I267" s="173"/>
      <c r="J267" s="173"/>
      <c r="K267" s="173"/>
      <c r="L267" s="173"/>
      <c r="M267" s="173"/>
      <c r="N267" s="173"/>
      <c r="O267" s="215"/>
      <c r="S267" s="242"/>
    </row>
    <row r="268" spans="1:22" s="22" customFormat="1" ht="15.75" x14ac:dyDescent="0.25">
      <c r="A268" s="103">
        <v>9</v>
      </c>
      <c r="B268" s="35" t="s">
        <v>410</v>
      </c>
      <c r="C268" s="173">
        <v>2019</v>
      </c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215"/>
      <c r="S268" s="242"/>
    </row>
    <row r="269" spans="1:22" s="15" customFormat="1" ht="29.25" customHeight="1" x14ac:dyDescent="0.25">
      <c r="A269" s="298" t="s">
        <v>118</v>
      </c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8"/>
      <c r="S269" s="240"/>
      <c r="T269" s="30"/>
      <c r="U269" s="30"/>
      <c r="V269" s="30"/>
    </row>
    <row r="270" spans="1:22" s="15" customFormat="1" ht="19.149999999999999" customHeight="1" x14ac:dyDescent="0.25">
      <c r="A270" s="317" t="s">
        <v>8</v>
      </c>
      <c r="B270" s="318"/>
      <c r="C270" s="180"/>
      <c r="D270" s="180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55"/>
      <c r="S270" s="240"/>
      <c r="T270" s="30"/>
      <c r="U270" s="30"/>
      <c r="V270" s="30"/>
    </row>
    <row r="271" spans="1:22" ht="28.9" customHeight="1" x14ac:dyDescent="0.25">
      <c r="A271" s="277" t="s">
        <v>83</v>
      </c>
      <c r="B271" s="2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S271" s="152"/>
    </row>
    <row r="272" spans="1:22" ht="15.75" x14ac:dyDescent="0.25">
      <c r="A272" s="89">
        <v>1</v>
      </c>
      <c r="B272" s="85" t="s">
        <v>110</v>
      </c>
      <c r="C272" s="178"/>
      <c r="D272" s="178"/>
      <c r="E272" s="178"/>
      <c r="F272" s="178"/>
      <c r="G272" s="178"/>
      <c r="H272" s="178"/>
      <c r="I272" s="173">
        <v>2</v>
      </c>
      <c r="J272" s="173">
        <v>2020</v>
      </c>
      <c r="K272" s="173"/>
      <c r="L272" s="173"/>
      <c r="M272" s="173"/>
      <c r="N272" s="173"/>
      <c r="S272" s="152"/>
    </row>
    <row r="273" spans="1:20" ht="15.75" x14ac:dyDescent="0.25">
      <c r="A273" s="89">
        <v>2</v>
      </c>
      <c r="B273" s="85" t="s">
        <v>108</v>
      </c>
      <c r="C273" s="178"/>
      <c r="D273" s="178"/>
      <c r="E273" s="178"/>
      <c r="F273" s="178"/>
      <c r="G273" s="178"/>
      <c r="H273" s="178"/>
      <c r="I273" s="173">
        <v>2</v>
      </c>
      <c r="J273" s="173">
        <v>2020</v>
      </c>
      <c r="K273" s="173"/>
      <c r="L273" s="173"/>
      <c r="M273" s="173"/>
      <c r="N273" s="173"/>
      <c r="S273" s="152"/>
    </row>
    <row r="274" spans="1:20" ht="15.75" x14ac:dyDescent="0.25">
      <c r="A274" s="89">
        <v>3</v>
      </c>
      <c r="B274" s="85" t="s">
        <v>111</v>
      </c>
      <c r="C274" s="178"/>
      <c r="D274" s="178"/>
      <c r="E274" s="178"/>
      <c r="F274" s="178"/>
      <c r="G274" s="178"/>
      <c r="H274" s="178"/>
      <c r="I274" s="173"/>
      <c r="J274" s="173"/>
      <c r="K274" s="173">
        <v>2020</v>
      </c>
      <c r="L274" s="173"/>
      <c r="M274" s="173"/>
      <c r="N274" s="173"/>
      <c r="S274" s="152"/>
    </row>
    <row r="275" spans="1:20" s="22" customFormat="1" ht="33.75" customHeight="1" x14ac:dyDescent="0.25">
      <c r="A275" s="277" t="s">
        <v>82</v>
      </c>
      <c r="B275" s="277"/>
      <c r="C275" s="179"/>
      <c r="D275" s="179"/>
      <c r="E275" s="179"/>
      <c r="F275" s="179"/>
      <c r="G275" s="179"/>
      <c r="H275" s="179"/>
      <c r="I275" s="179"/>
      <c r="J275" s="179"/>
      <c r="K275" s="179"/>
      <c r="L275" s="179"/>
      <c r="M275" s="179"/>
      <c r="N275" s="179"/>
      <c r="O275" s="88"/>
      <c r="S275" s="242"/>
    </row>
    <row r="276" spans="1:20" s="22" customFormat="1" ht="15.75" x14ac:dyDescent="0.25">
      <c r="A276" s="103">
        <v>1</v>
      </c>
      <c r="B276" s="35" t="s">
        <v>125</v>
      </c>
      <c r="C276" s="178"/>
      <c r="D276" s="178"/>
      <c r="E276" s="178"/>
      <c r="F276" s="178"/>
      <c r="G276" s="178"/>
      <c r="H276" s="178"/>
      <c r="I276" s="178"/>
      <c r="J276" s="178"/>
      <c r="K276" s="173">
        <v>2020</v>
      </c>
      <c r="L276" s="173"/>
      <c r="M276" s="173"/>
      <c r="N276" s="173"/>
      <c r="O276" s="88"/>
      <c r="S276" s="242"/>
    </row>
    <row r="277" spans="1:20" s="22" customFormat="1" ht="15.75" x14ac:dyDescent="0.25">
      <c r="A277" s="103">
        <v>2</v>
      </c>
      <c r="B277" s="35" t="s">
        <v>126</v>
      </c>
      <c r="C277" s="178"/>
      <c r="D277" s="178"/>
      <c r="E277" s="178"/>
      <c r="F277" s="178"/>
      <c r="G277" s="178"/>
      <c r="H277" s="178"/>
      <c r="I277" s="178"/>
      <c r="J277" s="178"/>
      <c r="K277" s="173">
        <v>2020</v>
      </c>
      <c r="L277" s="173"/>
      <c r="M277" s="173"/>
      <c r="N277" s="173"/>
      <c r="O277" s="88"/>
      <c r="S277" s="242"/>
    </row>
    <row r="278" spans="1:20" ht="32.450000000000003" customHeight="1" x14ac:dyDescent="0.25">
      <c r="A278" s="277" t="s">
        <v>27</v>
      </c>
      <c r="B278" s="277"/>
      <c r="C278" s="179"/>
      <c r="D278" s="179"/>
      <c r="E278" s="179"/>
      <c r="F278" s="179"/>
      <c r="G278" s="179"/>
      <c r="H278" s="179"/>
      <c r="I278" s="179"/>
      <c r="J278" s="179"/>
      <c r="K278" s="179"/>
      <c r="L278" s="179"/>
      <c r="M278" s="179"/>
      <c r="N278" s="179"/>
      <c r="S278" s="152"/>
    </row>
    <row r="279" spans="1:20" ht="15.75" x14ac:dyDescent="0.25">
      <c r="A279" s="40">
        <v>1</v>
      </c>
      <c r="B279" s="219" t="s">
        <v>132</v>
      </c>
      <c r="C279" s="86"/>
      <c r="D279" s="86">
        <v>2020</v>
      </c>
      <c r="E279" s="86"/>
      <c r="F279" s="86">
        <v>2020</v>
      </c>
      <c r="G279" s="86">
        <v>2020</v>
      </c>
      <c r="H279" s="86">
        <v>2020</v>
      </c>
      <c r="I279" s="86"/>
      <c r="J279" s="86"/>
      <c r="K279" s="86"/>
      <c r="L279" s="86"/>
      <c r="M279" s="86">
        <v>2020</v>
      </c>
      <c r="N279" s="86"/>
      <c r="S279" s="152"/>
      <c r="T279" s="22"/>
    </row>
    <row r="280" spans="1:20" ht="15.75" x14ac:dyDescent="0.25">
      <c r="A280" s="40">
        <v>2</v>
      </c>
      <c r="B280" s="219" t="s">
        <v>133</v>
      </c>
      <c r="C280" s="86"/>
      <c r="D280" s="86"/>
      <c r="E280" s="86"/>
      <c r="F280" s="86"/>
      <c r="G280" s="86"/>
      <c r="H280" s="86"/>
      <c r="I280" s="86">
        <v>2</v>
      </c>
      <c r="J280" s="86">
        <v>2020</v>
      </c>
      <c r="K280" s="86"/>
      <c r="L280" s="86"/>
      <c r="M280" s="86"/>
      <c r="N280" s="86"/>
      <c r="S280" s="152"/>
      <c r="T280" s="22"/>
    </row>
    <row r="281" spans="1:20" ht="15.75" x14ac:dyDescent="0.25">
      <c r="A281" s="40">
        <v>3</v>
      </c>
      <c r="B281" s="219" t="s">
        <v>134</v>
      </c>
      <c r="C281" s="86"/>
      <c r="D281" s="86"/>
      <c r="E281" s="86"/>
      <c r="F281" s="86"/>
      <c r="G281" s="86"/>
      <c r="H281" s="86"/>
      <c r="I281" s="86">
        <v>2</v>
      </c>
      <c r="J281" s="86">
        <v>2020</v>
      </c>
      <c r="K281" s="86"/>
      <c r="L281" s="86"/>
      <c r="M281" s="86"/>
      <c r="N281" s="86"/>
      <c r="S281" s="152"/>
      <c r="T281" s="22"/>
    </row>
    <row r="282" spans="1:20" ht="15.6" customHeight="1" x14ac:dyDescent="0.25">
      <c r="A282" s="40">
        <v>4</v>
      </c>
      <c r="B282" s="220" t="s">
        <v>138</v>
      </c>
      <c r="C282" s="86">
        <v>2020</v>
      </c>
      <c r="D282" s="86">
        <v>2020</v>
      </c>
      <c r="E282" s="86"/>
      <c r="F282" s="86">
        <v>2020</v>
      </c>
      <c r="G282" s="86"/>
      <c r="H282" s="86">
        <v>2020</v>
      </c>
      <c r="I282" s="86"/>
      <c r="J282" s="86"/>
      <c r="K282" s="86"/>
      <c r="L282" s="86"/>
      <c r="M282" s="86">
        <v>2020</v>
      </c>
      <c r="N282" s="86"/>
      <c r="S282" s="152"/>
      <c r="T282" s="22"/>
    </row>
    <row r="283" spans="1:20" ht="15.75" x14ac:dyDescent="0.25">
      <c r="A283" s="40">
        <v>5</v>
      </c>
      <c r="B283" s="221" t="s">
        <v>139</v>
      </c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>
        <v>2020</v>
      </c>
      <c r="N283" s="86"/>
      <c r="S283" s="152"/>
      <c r="T283" s="22"/>
    </row>
    <row r="284" spans="1:20" ht="15.75" x14ac:dyDescent="0.25">
      <c r="A284" s="40">
        <v>6</v>
      </c>
      <c r="B284" s="219" t="s">
        <v>140</v>
      </c>
      <c r="C284" s="86">
        <v>2020</v>
      </c>
      <c r="D284" s="86">
        <v>2020</v>
      </c>
      <c r="E284" s="86"/>
      <c r="F284" s="86">
        <v>2020</v>
      </c>
      <c r="G284" s="86">
        <v>2020</v>
      </c>
      <c r="H284" s="86">
        <v>2020</v>
      </c>
      <c r="I284" s="86"/>
      <c r="J284" s="86"/>
      <c r="K284" s="86"/>
      <c r="L284" s="86"/>
      <c r="M284" s="86">
        <v>2020</v>
      </c>
      <c r="N284" s="86"/>
      <c r="S284" s="152"/>
      <c r="T284" s="22"/>
    </row>
    <row r="285" spans="1:20" ht="15.75" x14ac:dyDescent="0.25">
      <c r="A285" s="40">
        <v>7</v>
      </c>
      <c r="B285" s="219" t="s">
        <v>141</v>
      </c>
      <c r="C285" s="86">
        <v>2020</v>
      </c>
      <c r="D285" s="86">
        <v>2020</v>
      </c>
      <c r="E285" s="86"/>
      <c r="F285" s="86">
        <v>2020</v>
      </c>
      <c r="G285" s="86"/>
      <c r="H285" s="86">
        <v>2020</v>
      </c>
      <c r="I285" s="86"/>
      <c r="J285" s="86"/>
      <c r="K285" s="86"/>
      <c r="L285" s="86"/>
      <c r="M285" s="86">
        <v>2020</v>
      </c>
      <c r="N285" s="86"/>
      <c r="S285" s="152"/>
      <c r="T285" s="22"/>
    </row>
    <row r="286" spans="1:20" ht="15.75" x14ac:dyDescent="0.25">
      <c r="A286" s="40">
        <v>8</v>
      </c>
      <c r="B286" s="219" t="s">
        <v>142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>
        <v>2020</v>
      </c>
      <c r="N286" s="86"/>
      <c r="S286" s="152"/>
      <c r="T286" s="22"/>
    </row>
    <row r="287" spans="1:20" ht="15.75" x14ac:dyDescent="0.25">
      <c r="A287" s="40">
        <v>9</v>
      </c>
      <c r="B287" s="219" t="s">
        <v>143</v>
      </c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>
        <v>2020</v>
      </c>
      <c r="N287" s="86"/>
      <c r="S287" s="152"/>
      <c r="T287" s="22"/>
    </row>
    <row r="288" spans="1:20" ht="15.75" x14ac:dyDescent="0.25">
      <c r="A288" s="40">
        <v>10</v>
      </c>
      <c r="B288" s="219" t="s">
        <v>144</v>
      </c>
      <c r="C288" s="86">
        <v>2020</v>
      </c>
      <c r="D288" s="86">
        <v>2020</v>
      </c>
      <c r="E288" s="86"/>
      <c r="F288" s="86">
        <v>2020</v>
      </c>
      <c r="G288" s="86"/>
      <c r="H288" s="86">
        <v>2020</v>
      </c>
      <c r="I288" s="86"/>
      <c r="J288" s="86"/>
      <c r="K288" s="86"/>
      <c r="L288" s="86"/>
      <c r="M288" s="86">
        <v>2020</v>
      </c>
      <c r="N288" s="86"/>
      <c r="S288" s="152"/>
      <c r="T288" s="22"/>
    </row>
    <row r="289" spans="1:20" ht="34.9" customHeight="1" x14ac:dyDescent="0.25">
      <c r="A289" s="277" t="s">
        <v>77</v>
      </c>
      <c r="B289" s="277"/>
      <c r="C289" s="177"/>
      <c r="D289" s="177"/>
      <c r="E289" s="177"/>
      <c r="F289" s="177"/>
      <c r="G289" s="177"/>
      <c r="H289" s="177"/>
      <c r="I289" s="177"/>
      <c r="J289" s="177"/>
      <c r="K289" s="177"/>
      <c r="L289" s="177"/>
      <c r="M289" s="177"/>
      <c r="N289" s="177"/>
      <c r="S289" s="152"/>
    </row>
    <row r="290" spans="1:20" ht="15.75" x14ac:dyDescent="0.25">
      <c r="A290" s="128">
        <v>1</v>
      </c>
      <c r="B290" s="129" t="s">
        <v>185</v>
      </c>
      <c r="C290" s="181"/>
      <c r="D290" s="181"/>
      <c r="E290" s="181"/>
      <c r="F290" s="181"/>
      <c r="G290" s="181"/>
      <c r="H290" s="181"/>
      <c r="I290" s="181"/>
      <c r="J290" s="181"/>
      <c r="K290" s="182">
        <v>2020</v>
      </c>
      <c r="L290" s="86"/>
      <c r="M290" s="86"/>
      <c r="N290" s="86"/>
      <c r="S290" s="152"/>
      <c r="T290" s="22"/>
    </row>
    <row r="291" spans="1:20" ht="15.75" x14ac:dyDescent="0.25">
      <c r="A291" s="128">
        <v>2</v>
      </c>
      <c r="B291" s="129" t="s">
        <v>186</v>
      </c>
      <c r="C291" s="181"/>
      <c r="D291" s="181"/>
      <c r="E291" s="181"/>
      <c r="F291" s="181"/>
      <c r="G291" s="181"/>
      <c r="H291" s="181"/>
      <c r="I291" s="181"/>
      <c r="J291" s="181"/>
      <c r="K291" s="182">
        <v>2020</v>
      </c>
      <c r="L291" s="86"/>
      <c r="M291" s="86"/>
      <c r="N291" s="86"/>
      <c r="S291" s="152"/>
      <c r="T291" s="22"/>
    </row>
    <row r="292" spans="1:20" ht="15.75" x14ac:dyDescent="0.25">
      <c r="A292" s="128">
        <v>3</v>
      </c>
      <c r="B292" s="129" t="s">
        <v>187</v>
      </c>
      <c r="C292" s="181"/>
      <c r="D292" s="181"/>
      <c r="E292" s="181"/>
      <c r="F292" s="181"/>
      <c r="G292" s="181"/>
      <c r="H292" s="181"/>
      <c r="I292" s="181"/>
      <c r="J292" s="181"/>
      <c r="K292" s="182">
        <v>2020</v>
      </c>
      <c r="L292" s="86"/>
      <c r="M292" s="86"/>
      <c r="N292" s="86"/>
      <c r="S292" s="152"/>
      <c r="T292" s="22"/>
    </row>
    <row r="293" spans="1:20" ht="15.75" x14ac:dyDescent="0.25">
      <c r="A293" s="128">
        <v>4</v>
      </c>
      <c r="B293" s="129" t="s">
        <v>188</v>
      </c>
      <c r="C293" s="181"/>
      <c r="D293" s="181"/>
      <c r="E293" s="181"/>
      <c r="F293" s="181"/>
      <c r="G293" s="181"/>
      <c r="H293" s="181"/>
      <c r="I293" s="181"/>
      <c r="J293" s="181"/>
      <c r="K293" s="182">
        <v>2020</v>
      </c>
      <c r="L293" s="86"/>
      <c r="M293" s="86"/>
      <c r="N293" s="86"/>
      <c r="S293" s="152"/>
      <c r="T293" s="22"/>
    </row>
    <row r="294" spans="1:20" ht="15.75" x14ac:dyDescent="0.25">
      <c r="A294" s="128">
        <v>5</v>
      </c>
      <c r="B294" s="129" t="s">
        <v>189</v>
      </c>
      <c r="C294" s="181"/>
      <c r="D294" s="181"/>
      <c r="E294" s="181"/>
      <c r="F294" s="181"/>
      <c r="G294" s="181"/>
      <c r="H294" s="181"/>
      <c r="I294" s="181"/>
      <c r="J294" s="181"/>
      <c r="K294" s="182">
        <v>2020</v>
      </c>
      <c r="L294" s="86"/>
      <c r="M294" s="86"/>
      <c r="N294" s="86"/>
      <c r="S294" s="152"/>
      <c r="T294" s="22"/>
    </row>
    <row r="295" spans="1:20" ht="31.5" x14ac:dyDescent="0.25">
      <c r="A295" s="128">
        <v>6</v>
      </c>
      <c r="B295" s="129" t="s">
        <v>190</v>
      </c>
      <c r="C295" s="181"/>
      <c r="D295" s="181"/>
      <c r="E295" s="181"/>
      <c r="F295" s="181"/>
      <c r="G295" s="181"/>
      <c r="H295" s="181"/>
      <c r="I295" s="181">
        <v>1</v>
      </c>
      <c r="J295" s="182">
        <v>2020</v>
      </c>
      <c r="K295" s="182"/>
      <c r="L295" s="86"/>
      <c r="M295" s="86"/>
      <c r="N295" s="86"/>
      <c r="S295" s="152"/>
      <c r="T295" s="22"/>
    </row>
    <row r="296" spans="1:20" ht="31.5" x14ac:dyDescent="0.25">
      <c r="A296" s="128">
        <v>7</v>
      </c>
      <c r="B296" s="129" t="s">
        <v>191</v>
      </c>
      <c r="C296" s="181"/>
      <c r="D296" s="181"/>
      <c r="E296" s="181"/>
      <c r="F296" s="181"/>
      <c r="G296" s="181"/>
      <c r="H296" s="181"/>
      <c r="I296" s="181">
        <v>1</v>
      </c>
      <c r="J296" s="182">
        <v>2020</v>
      </c>
      <c r="K296" s="182"/>
      <c r="L296" s="86"/>
      <c r="M296" s="86"/>
      <c r="N296" s="86"/>
      <c r="S296" s="152"/>
      <c r="T296" s="22"/>
    </row>
    <row r="297" spans="1:20" ht="31.5" x14ac:dyDescent="0.25">
      <c r="A297" s="128">
        <v>8</v>
      </c>
      <c r="B297" s="129" t="s">
        <v>192</v>
      </c>
      <c r="C297" s="181"/>
      <c r="D297" s="181"/>
      <c r="E297" s="181"/>
      <c r="F297" s="181"/>
      <c r="G297" s="181"/>
      <c r="H297" s="181"/>
      <c r="I297" s="181">
        <v>4</v>
      </c>
      <c r="J297" s="182">
        <v>2020</v>
      </c>
      <c r="K297" s="182"/>
      <c r="L297" s="86"/>
      <c r="M297" s="86"/>
      <c r="N297" s="86"/>
      <c r="S297" s="152"/>
      <c r="T297" s="22"/>
    </row>
    <row r="298" spans="1:20" ht="15.75" x14ac:dyDescent="0.25">
      <c r="A298" s="128">
        <v>9</v>
      </c>
      <c r="B298" s="129" t="s">
        <v>193</v>
      </c>
      <c r="C298" s="181"/>
      <c r="D298" s="181"/>
      <c r="E298" s="181"/>
      <c r="F298" s="181"/>
      <c r="G298" s="181"/>
      <c r="H298" s="181"/>
      <c r="I298" s="181"/>
      <c r="J298" s="181"/>
      <c r="K298" s="182">
        <v>2020</v>
      </c>
      <c r="L298" s="86"/>
      <c r="M298" s="86"/>
      <c r="N298" s="86"/>
      <c r="S298" s="152"/>
      <c r="T298" s="22"/>
    </row>
    <row r="299" spans="1:20" ht="15.75" x14ac:dyDescent="0.25">
      <c r="A299" s="128">
        <v>10</v>
      </c>
      <c r="B299" s="129" t="s">
        <v>194</v>
      </c>
      <c r="C299" s="181"/>
      <c r="D299" s="181"/>
      <c r="E299" s="181"/>
      <c r="F299" s="181"/>
      <c r="G299" s="181"/>
      <c r="H299" s="181"/>
      <c r="I299" s="181"/>
      <c r="J299" s="181"/>
      <c r="K299" s="182">
        <v>2020</v>
      </c>
      <c r="L299" s="86"/>
      <c r="M299" s="86"/>
      <c r="N299" s="86"/>
      <c r="S299" s="152"/>
      <c r="T299" s="22"/>
    </row>
    <row r="300" spans="1:20" ht="15.75" x14ac:dyDescent="0.25">
      <c r="A300" s="128">
        <v>11</v>
      </c>
      <c r="B300" s="129" t="s">
        <v>195</v>
      </c>
      <c r="C300" s="181"/>
      <c r="D300" s="181"/>
      <c r="E300" s="181"/>
      <c r="F300" s="181"/>
      <c r="G300" s="181"/>
      <c r="H300" s="181"/>
      <c r="I300" s="181"/>
      <c r="J300" s="181"/>
      <c r="K300" s="182">
        <v>2020</v>
      </c>
      <c r="L300" s="86"/>
      <c r="M300" s="86"/>
      <c r="N300" s="86"/>
      <c r="S300" s="152"/>
      <c r="T300" s="22"/>
    </row>
    <row r="301" spans="1:20" ht="31.5" x14ac:dyDescent="0.25">
      <c r="A301" s="128">
        <v>12</v>
      </c>
      <c r="B301" s="129" t="s">
        <v>196</v>
      </c>
      <c r="C301" s="181"/>
      <c r="D301" s="181"/>
      <c r="E301" s="181"/>
      <c r="F301" s="181"/>
      <c r="G301" s="181"/>
      <c r="H301" s="181"/>
      <c r="I301" s="181"/>
      <c r="J301" s="181"/>
      <c r="K301" s="182">
        <v>2020</v>
      </c>
      <c r="L301" s="86"/>
      <c r="M301" s="86"/>
      <c r="N301" s="86"/>
      <c r="S301" s="152"/>
      <c r="T301" s="22"/>
    </row>
    <row r="302" spans="1:20" ht="31.5" x14ac:dyDescent="0.25">
      <c r="A302" s="128">
        <v>13</v>
      </c>
      <c r="B302" s="129" t="s">
        <v>197</v>
      </c>
      <c r="C302" s="181"/>
      <c r="D302" s="181"/>
      <c r="E302" s="181"/>
      <c r="F302" s="181"/>
      <c r="G302" s="181"/>
      <c r="H302" s="181"/>
      <c r="I302" s="181"/>
      <c r="J302" s="181"/>
      <c r="K302" s="182">
        <v>2020</v>
      </c>
      <c r="L302" s="86"/>
      <c r="M302" s="86"/>
      <c r="N302" s="86"/>
      <c r="S302" s="152"/>
      <c r="T302" s="22"/>
    </row>
    <row r="303" spans="1:20" ht="15.75" x14ac:dyDescent="0.25">
      <c r="A303" s="128">
        <v>14</v>
      </c>
      <c r="B303" s="129" t="s">
        <v>198</v>
      </c>
      <c r="C303" s="181"/>
      <c r="D303" s="181"/>
      <c r="E303" s="181"/>
      <c r="F303" s="181"/>
      <c r="G303" s="181"/>
      <c r="H303" s="181"/>
      <c r="I303" s="181"/>
      <c r="J303" s="181"/>
      <c r="K303" s="182">
        <v>2020</v>
      </c>
      <c r="L303" s="86"/>
      <c r="M303" s="86"/>
      <c r="N303" s="86"/>
      <c r="S303" s="152"/>
      <c r="T303" s="22"/>
    </row>
    <row r="304" spans="1:20" ht="15.75" x14ac:dyDescent="0.25">
      <c r="A304" s="128">
        <v>15</v>
      </c>
      <c r="B304" s="129" t="s">
        <v>199</v>
      </c>
      <c r="C304" s="181"/>
      <c r="D304" s="181"/>
      <c r="E304" s="181"/>
      <c r="F304" s="181"/>
      <c r="G304" s="181"/>
      <c r="H304" s="181"/>
      <c r="I304" s="183">
        <v>1</v>
      </c>
      <c r="J304" s="182">
        <v>2020</v>
      </c>
      <c r="K304" s="182"/>
      <c r="L304" s="86"/>
      <c r="M304" s="86"/>
      <c r="N304" s="86"/>
      <c r="S304" s="152"/>
      <c r="T304" s="22"/>
    </row>
    <row r="305" spans="1:20" ht="31.5" x14ac:dyDescent="0.25">
      <c r="A305" s="128">
        <v>16</v>
      </c>
      <c r="B305" s="129" t="s">
        <v>200</v>
      </c>
      <c r="C305" s="181"/>
      <c r="D305" s="181"/>
      <c r="E305" s="181"/>
      <c r="F305" s="181"/>
      <c r="G305" s="181"/>
      <c r="H305" s="181"/>
      <c r="I305" s="183">
        <v>5</v>
      </c>
      <c r="J305" s="182">
        <v>2020</v>
      </c>
      <c r="K305" s="182"/>
      <c r="L305" s="86"/>
      <c r="M305" s="86"/>
      <c r="N305" s="86"/>
      <c r="S305" s="152"/>
      <c r="T305" s="22"/>
    </row>
    <row r="306" spans="1:20" ht="31.5" x14ac:dyDescent="0.25">
      <c r="A306" s="128">
        <v>17</v>
      </c>
      <c r="B306" s="129" t="s">
        <v>201</v>
      </c>
      <c r="C306" s="181"/>
      <c r="D306" s="181"/>
      <c r="E306" s="181"/>
      <c r="F306" s="181"/>
      <c r="G306" s="181"/>
      <c r="H306" s="181"/>
      <c r="I306" s="181"/>
      <c r="J306" s="181"/>
      <c r="K306" s="182">
        <v>2020</v>
      </c>
      <c r="L306" s="86"/>
      <c r="M306" s="86"/>
      <c r="N306" s="86"/>
      <c r="S306" s="152"/>
      <c r="T306" s="22"/>
    </row>
    <row r="307" spans="1:20" ht="15.75" x14ac:dyDescent="0.25">
      <c r="A307" s="128">
        <v>18</v>
      </c>
      <c r="B307" s="129" t="s">
        <v>202</v>
      </c>
      <c r="C307" s="181"/>
      <c r="D307" s="181"/>
      <c r="E307" s="181"/>
      <c r="F307" s="181"/>
      <c r="G307" s="181"/>
      <c r="H307" s="181"/>
      <c r="I307" s="183">
        <v>5</v>
      </c>
      <c r="J307" s="182">
        <v>2020</v>
      </c>
      <c r="K307" s="182"/>
      <c r="L307" s="86"/>
      <c r="M307" s="86"/>
      <c r="N307" s="86"/>
      <c r="S307" s="152"/>
      <c r="T307" s="22"/>
    </row>
    <row r="308" spans="1:20" ht="49.15" customHeight="1" x14ac:dyDescent="0.25">
      <c r="A308" s="277" t="s">
        <v>56</v>
      </c>
      <c r="B308" s="277"/>
      <c r="C308" s="179"/>
      <c r="D308" s="179"/>
      <c r="E308" s="179"/>
      <c r="F308" s="179"/>
      <c r="G308" s="179"/>
      <c r="H308" s="179"/>
      <c r="I308" s="179"/>
      <c r="J308" s="179"/>
      <c r="K308" s="179"/>
      <c r="L308" s="179"/>
      <c r="M308" s="179"/>
      <c r="N308" s="179"/>
      <c r="S308" s="152"/>
    </row>
    <row r="309" spans="1:20" ht="15.75" x14ac:dyDescent="0.25">
      <c r="A309" s="130">
        <v>1</v>
      </c>
      <c r="B309" s="31" t="s">
        <v>208</v>
      </c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73">
        <v>2020</v>
      </c>
      <c r="O309" s="31"/>
      <c r="P309" s="31"/>
      <c r="S309" s="152"/>
      <c r="T309" s="22"/>
    </row>
    <row r="310" spans="1:20" ht="15.75" x14ac:dyDescent="0.25">
      <c r="A310" s="130">
        <v>2</v>
      </c>
      <c r="B310" s="31" t="s">
        <v>209</v>
      </c>
      <c r="C310" s="184"/>
      <c r="D310" s="184"/>
      <c r="E310" s="184"/>
      <c r="F310" s="184"/>
      <c r="G310" s="184"/>
      <c r="H310" s="184"/>
      <c r="I310" s="184"/>
      <c r="J310" s="184"/>
      <c r="K310" s="184">
        <v>2020</v>
      </c>
      <c r="L310" s="184"/>
      <c r="M310" s="184"/>
      <c r="N310" s="184"/>
      <c r="O310" s="31"/>
      <c r="P310" s="31"/>
      <c r="S310" s="152"/>
      <c r="T310" s="22"/>
    </row>
    <row r="311" spans="1:20" ht="34.9" customHeight="1" x14ac:dyDescent="0.25">
      <c r="A311" s="277" t="s">
        <v>54</v>
      </c>
      <c r="B311" s="277"/>
      <c r="C311" s="179"/>
      <c r="D311" s="179"/>
      <c r="E311" s="179"/>
      <c r="F311" s="179"/>
      <c r="G311" s="179"/>
      <c r="H311" s="179"/>
      <c r="I311" s="179"/>
      <c r="J311" s="179"/>
      <c r="K311" s="179"/>
      <c r="L311" s="179"/>
      <c r="M311" s="179"/>
      <c r="N311" s="179"/>
      <c r="O311" s="31"/>
      <c r="P311" s="31"/>
      <c r="S311" s="152"/>
    </row>
    <row r="312" spans="1:20" ht="15.75" x14ac:dyDescent="0.25">
      <c r="A312" s="137">
        <v>1</v>
      </c>
      <c r="B312" s="141" t="s">
        <v>220</v>
      </c>
      <c r="C312" s="184"/>
      <c r="D312" s="184"/>
      <c r="E312" s="184"/>
      <c r="F312" s="184"/>
      <c r="G312" s="184"/>
      <c r="H312" s="184"/>
      <c r="I312" s="184"/>
      <c r="J312" s="184"/>
      <c r="K312" s="184">
        <v>2020</v>
      </c>
      <c r="L312" s="184"/>
      <c r="M312" s="184"/>
      <c r="N312" s="184"/>
      <c r="O312" s="31"/>
      <c r="P312" s="31"/>
      <c r="S312" s="152"/>
      <c r="T312" s="22"/>
    </row>
    <row r="313" spans="1:20" ht="15.75" x14ac:dyDescent="0.25">
      <c r="A313" s="137">
        <v>2</v>
      </c>
      <c r="B313" s="141" t="s">
        <v>221</v>
      </c>
      <c r="C313" s="184"/>
      <c r="D313" s="184"/>
      <c r="E313" s="184"/>
      <c r="F313" s="184"/>
      <c r="G313" s="184"/>
      <c r="H313" s="184"/>
      <c r="I313" s="184"/>
      <c r="J313" s="184"/>
      <c r="K313" s="184"/>
      <c r="L313" s="184"/>
      <c r="M313" s="184"/>
      <c r="N313" s="184">
        <v>2020</v>
      </c>
      <c r="O313" s="31"/>
      <c r="P313" s="31"/>
      <c r="S313" s="152"/>
      <c r="T313" s="22"/>
    </row>
    <row r="314" spans="1:20" ht="15.75" x14ac:dyDescent="0.25">
      <c r="A314" s="137">
        <v>3</v>
      </c>
      <c r="B314" s="141" t="s">
        <v>222</v>
      </c>
      <c r="C314" s="184"/>
      <c r="D314" s="184"/>
      <c r="E314" s="184"/>
      <c r="F314" s="184"/>
      <c r="G314" s="184"/>
      <c r="H314" s="184"/>
      <c r="I314" s="184"/>
      <c r="J314" s="184"/>
      <c r="K314" s="184"/>
      <c r="L314" s="184"/>
      <c r="M314" s="184"/>
      <c r="N314" s="184">
        <v>2020</v>
      </c>
      <c r="O314" s="31"/>
      <c r="P314" s="31"/>
      <c r="S314" s="152"/>
      <c r="T314" s="22"/>
    </row>
    <row r="315" spans="1:20" ht="31.15" customHeight="1" x14ac:dyDescent="0.25">
      <c r="A315" s="277" t="s">
        <v>78</v>
      </c>
      <c r="B315" s="277"/>
      <c r="C315" s="179"/>
      <c r="D315" s="179"/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31"/>
      <c r="P315" s="31"/>
      <c r="S315" s="152"/>
    </row>
    <row r="316" spans="1:20" ht="15.75" x14ac:dyDescent="0.25">
      <c r="A316" s="103">
        <v>1</v>
      </c>
      <c r="B316" s="35" t="s">
        <v>225</v>
      </c>
      <c r="C316" s="178"/>
      <c r="D316" s="178"/>
      <c r="E316" s="178"/>
      <c r="F316" s="178"/>
      <c r="G316" s="178"/>
      <c r="H316" s="178"/>
      <c r="I316" s="178"/>
      <c r="J316" s="178"/>
      <c r="K316" s="178">
        <v>2020</v>
      </c>
      <c r="L316" s="178"/>
      <c r="M316" s="160">
        <v>2020</v>
      </c>
      <c r="N316" s="178"/>
      <c r="O316" s="31"/>
      <c r="P316" s="31"/>
      <c r="S316" s="152"/>
      <c r="T316" s="22"/>
    </row>
    <row r="317" spans="1:20" ht="34.9" customHeight="1" x14ac:dyDescent="0.25">
      <c r="A317" s="277" t="s">
        <v>91</v>
      </c>
      <c r="B317" s="277"/>
      <c r="C317" s="179"/>
      <c r="D317" s="179"/>
      <c r="E317" s="179"/>
      <c r="F317" s="179"/>
      <c r="G317" s="179"/>
      <c r="H317" s="179"/>
      <c r="I317" s="179"/>
      <c r="J317" s="179"/>
      <c r="K317" s="179"/>
      <c r="L317" s="179"/>
      <c r="M317" s="179"/>
      <c r="N317" s="179"/>
      <c r="O317" s="31"/>
      <c r="P317" s="31"/>
      <c r="S317" s="152"/>
    </row>
    <row r="318" spans="1:20" ht="15.75" x14ac:dyDescent="0.25">
      <c r="A318" s="130">
        <v>1</v>
      </c>
      <c r="B318" s="31" t="s">
        <v>228</v>
      </c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>
        <v>2020</v>
      </c>
      <c r="N318" s="178">
        <v>2020</v>
      </c>
      <c r="O318" s="116">
        <v>0</v>
      </c>
      <c r="P318" s="116">
        <v>0</v>
      </c>
      <c r="Q318" s="116">
        <v>0</v>
      </c>
      <c r="R318" s="233">
        <v>0</v>
      </c>
      <c r="S318" s="49"/>
      <c r="T318" s="22"/>
    </row>
    <row r="319" spans="1:20" ht="46.9" customHeight="1" x14ac:dyDescent="0.25">
      <c r="A319" s="277" t="s">
        <v>81</v>
      </c>
      <c r="B319" s="277"/>
      <c r="C319" s="179"/>
      <c r="D319" s="179"/>
      <c r="E319" s="179"/>
      <c r="F319" s="179"/>
      <c r="G319" s="179"/>
      <c r="H319" s="179"/>
      <c r="I319" s="179"/>
      <c r="J319" s="179"/>
      <c r="K319" s="179"/>
      <c r="L319" s="179"/>
      <c r="M319" s="179"/>
      <c r="N319" s="179"/>
      <c r="O319" s="31"/>
      <c r="P319" s="31"/>
      <c r="S319" s="152"/>
    </row>
    <row r="320" spans="1:20" s="144" customFormat="1" ht="31.5" x14ac:dyDescent="0.25">
      <c r="A320" s="130">
        <v>1</v>
      </c>
      <c r="B320" s="31" t="s">
        <v>233</v>
      </c>
      <c r="C320" s="178"/>
      <c r="D320" s="178"/>
      <c r="E320" s="178"/>
      <c r="F320" s="178"/>
      <c r="G320" s="178"/>
      <c r="H320" s="178"/>
      <c r="I320" s="178"/>
      <c r="J320" s="178"/>
      <c r="K320" s="173">
        <v>2020</v>
      </c>
      <c r="L320" s="178"/>
      <c r="M320" s="178"/>
      <c r="N320" s="178"/>
      <c r="O320" s="31"/>
      <c r="P320" s="31"/>
      <c r="S320" s="236"/>
    </row>
    <row r="321" spans="1:19" s="144" customFormat="1" ht="48" customHeight="1" x14ac:dyDescent="0.25">
      <c r="A321" s="286" t="s">
        <v>29</v>
      </c>
      <c r="B321" s="287"/>
      <c r="C321" s="179"/>
      <c r="D321" s="179"/>
      <c r="E321" s="179"/>
      <c r="F321" s="179"/>
      <c r="G321" s="179"/>
      <c r="H321" s="179"/>
      <c r="I321" s="179"/>
      <c r="J321" s="179"/>
      <c r="K321" s="179"/>
      <c r="L321" s="179"/>
      <c r="M321" s="179"/>
      <c r="N321" s="179"/>
      <c r="O321" s="31"/>
      <c r="P321" s="31"/>
      <c r="S321" s="236"/>
    </row>
    <row r="322" spans="1:19" s="144" customFormat="1" ht="15.75" x14ac:dyDescent="0.25">
      <c r="A322" s="157">
        <v>1</v>
      </c>
      <c r="B322" s="44" t="s">
        <v>237</v>
      </c>
      <c r="C322" s="160"/>
      <c r="D322" s="160"/>
      <c r="E322" s="160"/>
      <c r="F322" s="160"/>
      <c r="G322" s="160"/>
      <c r="H322" s="160"/>
      <c r="I322" s="160"/>
      <c r="J322" s="160"/>
      <c r="K322" s="160">
        <v>2020</v>
      </c>
      <c r="L322" s="160"/>
      <c r="M322" s="160"/>
      <c r="N322" s="160"/>
      <c r="S322" s="236"/>
    </row>
    <row r="323" spans="1:19" s="144" customFormat="1" ht="15.75" x14ac:dyDescent="0.25">
      <c r="A323" s="157">
        <v>2</v>
      </c>
      <c r="B323" s="44" t="s">
        <v>238</v>
      </c>
      <c r="C323" s="160"/>
      <c r="D323" s="160"/>
      <c r="E323" s="160"/>
      <c r="F323" s="160"/>
      <c r="G323" s="160"/>
      <c r="H323" s="160"/>
      <c r="I323" s="160"/>
      <c r="J323" s="160"/>
      <c r="K323" s="160"/>
      <c r="L323" s="160"/>
      <c r="M323" s="160">
        <v>2020</v>
      </c>
      <c r="N323" s="160"/>
      <c r="S323" s="236"/>
    </row>
    <row r="324" spans="1:19" s="144" customFormat="1" ht="16.149999999999999" customHeight="1" x14ac:dyDescent="0.25">
      <c r="A324" s="157">
        <v>3</v>
      </c>
      <c r="B324" s="44" t="s">
        <v>239</v>
      </c>
      <c r="C324" s="160"/>
      <c r="D324" s="160"/>
      <c r="E324" s="160"/>
      <c r="F324" s="160"/>
      <c r="G324" s="160"/>
      <c r="H324" s="160"/>
      <c r="I324" s="160"/>
      <c r="J324" s="160"/>
      <c r="K324" s="160"/>
      <c r="L324" s="160"/>
      <c r="M324" s="160"/>
      <c r="N324" s="160">
        <v>2020</v>
      </c>
      <c r="S324" s="236"/>
    </row>
    <row r="325" spans="1:19" s="144" customFormat="1" ht="31.15" customHeight="1" x14ac:dyDescent="0.25">
      <c r="A325" s="277" t="s">
        <v>89</v>
      </c>
      <c r="B325" s="277"/>
      <c r="C325" s="179"/>
      <c r="D325" s="179"/>
      <c r="E325" s="179"/>
      <c r="F325" s="179"/>
      <c r="G325" s="179"/>
      <c r="H325" s="179"/>
      <c r="I325" s="179"/>
      <c r="J325" s="179"/>
      <c r="K325" s="179"/>
      <c r="L325" s="179"/>
      <c r="M325" s="179"/>
      <c r="N325" s="179"/>
      <c r="O325" s="76">
        <f t="shared" ref="O325:R325" si="12">SUM(O326:O331)</f>
        <v>0</v>
      </c>
      <c r="P325" s="76">
        <f t="shared" si="12"/>
        <v>0</v>
      </c>
      <c r="Q325" s="76">
        <f t="shared" si="12"/>
        <v>0</v>
      </c>
      <c r="R325" s="234">
        <f t="shared" si="12"/>
        <v>0</v>
      </c>
      <c r="S325" s="76"/>
    </row>
    <row r="326" spans="1:19" s="153" customFormat="1" ht="15.75" x14ac:dyDescent="0.25">
      <c r="A326" s="89">
        <v>1</v>
      </c>
      <c r="B326" s="150" t="s">
        <v>247</v>
      </c>
      <c r="C326" s="160">
        <v>2020</v>
      </c>
      <c r="D326" s="160"/>
      <c r="E326" s="160"/>
      <c r="F326" s="160"/>
      <c r="G326" s="160"/>
      <c r="H326" s="160">
        <v>2020</v>
      </c>
      <c r="I326" s="160"/>
      <c r="J326" s="160"/>
      <c r="K326" s="160"/>
      <c r="L326" s="160"/>
      <c r="M326" s="160"/>
      <c r="N326" s="160"/>
      <c r="S326" s="236"/>
    </row>
    <row r="327" spans="1:19" s="153" customFormat="1" ht="15.75" x14ac:dyDescent="0.25">
      <c r="A327" s="89">
        <v>2</v>
      </c>
      <c r="B327" s="150" t="s">
        <v>248</v>
      </c>
      <c r="C327" s="160">
        <v>2020</v>
      </c>
      <c r="D327" s="160"/>
      <c r="E327" s="160"/>
      <c r="F327" s="160"/>
      <c r="G327" s="160"/>
      <c r="H327" s="160"/>
      <c r="I327" s="160"/>
      <c r="J327" s="160"/>
      <c r="K327" s="160">
        <v>2020</v>
      </c>
      <c r="L327" s="160"/>
      <c r="M327" s="160"/>
      <c r="N327" s="160"/>
      <c r="S327" s="236"/>
    </row>
    <row r="328" spans="1:19" s="153" customFormat="1" ht="15.75" x14ac:dyDescent="0.25">
      <c r="A328" s="89">
        <v>3</v>
      </c>
      <c r="B328" s="151" t="s">
        <v>249</v>
      </c>
      <c r="C328" s="160"/>
      <c r="D328" s="160"/>
      <c r="E328" s="160"/>
      <c r="F328" s="160"/>
      <c r="G328" s="160"/>
      <c r="H328" s="160"/>
      <c r="I328" s="160"/>
      <c r="J328" s="160"/>
      <c r="K328" s="160"/>
      <c r="L328" s="160"/>
      <c r="M328" s="160"/>
      <c r="N328" s="160">
        <v>2020</v>
      </c>
      <c r="S328" s="236"/>
    </row>
    <row r="329" spans="1:19" s="153" customFormat="1" ht="15.75" x14ac:dyDescent="0.25">
      <c r="A329" s="152">
        <v>4</v>
      </c>
      <c r="B329" s="151" t="s">
        <v>250</v>
      </c>
      <c r="C329" s="160"/>
      <c r="D329" s="160"/>
      <c r="E329" s="160"/>
      <c r="F329" s="160"/>
      <c r="G329" s="160"/>
      <c r="H329" s="160"/>
      <c r="I329" s="160"/>
      <c r="J329" s="160"/>
      <c r="K329" s="160">
        <v>2020</v>
      </c>
      <c r="L329" s="160"/>
      <c r="M329" s="160"/>
      <c r="N329" s="160"/>
      <c r="S329" s="236"/>
    </row>
    <row r="330" spans="1:19" s="153" customFormat="1" ht="15.75" x14ac:dyDescent="0.25">
      <c r="A330" s="152">
        <v>5</v>
      </c>
      <c r="B330" s="151" t="s">
        <v>251</v>
      </c>
      <c r="C330" s="160">
        <v>2020</v>
      </c>
      <c r="D330" s="160"/>
      <c r="E330" s="160"/>
      <c r="F330" s="160">
        <v>2020</v>
      </c>
      <c r="G330" s="160"/>
      <c r="H330" s="160"/>
      <c r="I330" s="160"/>
      <c r="J330" s="160"/>
      <c r="K330" s="160">
        <v>2020</v>
      </c>
      <c r="L330" s="160"/>
      <c r="M330" s="160"/>
      <c r="N330" s="160"/>
      <c r="S330" s="236"/>
    </row>
    <row r="331" spans="1:19" s="153" customFormat="1" ht="15.75" x14ac:dyDescent="0.25">
      <c r="A331" s="152">
        <v>6</v>
      </c>
      <c r="B331" s="151" t="s">
        <v>252</v>
      </c>
      <c r="C331" s="160"/>
      <c r="D331" s="160"/>
      <c r="E331" s="160"/>
      <c r="F331" s="160">
        <v>2020</v>
      </c>
      <c r="G331" s="160"/>
      <c r="H331" s="160"/>
      <c r="I331" s="160"/>
      <c r="J331" s="160"/>
      <c r="K331" s="160"/>
      <c r="L331" s="160"/>
      <c r="M331" s="160"/>
      <c r="N331" s="160"/>
      <c r="S331" s="236"/>
    </row>
    <row r="332" spans="1:19" s="144" customFormat="1" ht="45" customHeight="1" x14ac:dyDescent="0.25">
      <c r="A332" s="286" t="s">
        <v>84</v>
      </c>
      <c r="B332" s="287"/>
      <c r="C332" s="179"/>
      <c r="D332" s="179"/>
      <c r="E332" s="179"/>
      <c r="F332" s="179"/>
      <c r="G332" s="179"/>
      <c r="H332" s="179"/>
      <c r="I332" s="179"/>
      <c r="J332" s="179"/>
      <c r="K332" s="179"/>
      <c r="L332" s="179"/>
      <c r="M332" s="179"/>
      <c r="N332" s="179"/>
      <c r="O332" s="76">
        <f t="shared" ref="O332:R332" si="13">O333</f>
        <v>0</v>
      </c>
      <c r="P332" s="76">
        <f t="shared" si="13"/>
        <v>0</v>
      </c>
      <c r="Q332" s="76">
        <f t="shared" si="13"/>
        <v>0</v>
      </c>
      <c r="R332" s="234">
        <f t="shared" si="13"/>
        <v>0</v>
      </c>
      <c r="S332" s="76"/>
    </row>
    <row r="333" spans="1:19" s="144" customFormat="1" ht="15.75" x14ac:dyDescent="0.25">
      <c r="A333" s="103">
        <v>1</v>
      </c>
      <c r="B333" s="35" t="s">
        <v>255</v>
      </c>
      <c r="C333" s="178"/>
      <c r="D333" s="178"/>
      <c r="E333" s="178"/>
      <c r="F333" s="178"/>
      <c r="G333" s="178"/>
      <c r="H333" s="178"/>
      <c r="I333" s="178"/>
      <c r="J333" s="178"/>
      <c r="K333" s="178">
        <v>2020</v>
      </c>
      <c r="L333" s="178"/>
      <c r="M333" s="178"/>
      <c r="N333" s="178"/>
      <c r="O333" s="116">
        <v>0</v>
      </c>
      <c r="P333" s="116">
        <v>0</v>
      </c>
      <c r="Q333" s="116">
        <v>0</v>
      </c>
      <c r="R333" s="233">
        <v>0</v>
      </c>
      <c r="S333" s="49"/>
    </row>
    <row r="334" spans="1:19" s="144" customFormat="1" ht="32.450000000000003" customHeight="1" x14ac:dyDescent="0.25">
      <c r="A334" s="277" t="s">
        <v>75</v>
      </c>
      <c r="B334" s="277"/>
      <c r="C334" s="177"/>
      <c r="D334" s="177"/>
      <c r="E334" s="177"/>
      <c r="F334" s="177"/>
      <c r="G334" s="177"/>
      <c r="H334" s="177"/>
      <c r="I334" s="177"/>
      <c r="J334" s="177"/>
      <c r="K334" s="177"/>
      <c r="L334" s="177"/>
      <c r="M334" s="177"/>
      <c r="N334" s="177"/>
      <c r="S334" s="236"/>
    </row>
    <row r="335" spans="1:19" s="144" customFormat="1" ht="15.75" x14ac:dyDescent="0.25">
      <c r="A335" s="89">
        <v>1</v>
      </c>
      <c r="B335" s="46" t="s">
        <v>262</v>
      </c>
      <c r="C335" s="178"/>
      <c r="D335" s="178"/>
      <c r="E335" s="178"/>
      <c r="F335" s="178"/>
      <c r="G335" s="178"/>
      <c r="H335" s="178"/>
      <c r="I335" s="178"/>
      <c r="J335" s="178"/>
      <c r="K335" s="173">
        <v>2020</v>
      </c>
      <c r="L335" s="173"/>
      <c r="M335" s="173"/>
      <c r="N335" s="173"/>
      <c r="O335" s="49">
        <v>0</v>
      </c>
      <c r="P335" s="49">
        <v>0</v>
      </c>
      <c r="Q335" s="49">
        <v>0</v>
      </c>
      <c r="R335" s="235">
        <v>0</v>
      </c>
      <c r="S335" s="49"/>
    </row>
    <row r="336" spans="1:19" s="144" customFormat="1" ht="15.75" x14ac:dyDescent="0.25">
      <c r="A336" s="89">
        <v>2</v>
      </c>
      <c r="B336" s="46" t="s">
        <v>263</v>
      </c>
      <c r="C336" s="178"/>
      <c r="D336" s="178"/>
      <c r="E336" s="178"/>
      <c r="F336" s="178"/>
      <c r="G336" s="178"/>
      <c r="H336" s="178"/>
      <c r="I336" s="178"/>
      <c r="J336" s="178"/>
      <c r="K336" s="173">
        <v>2020</v>
      </c>
      <c r="L336" s="173"/>
      <c r="M336" s="173"/>
      <c r="N336" s="173"/>
      <c r="O336" s="49">
        <v>0</v>
      </c>
      <c r="P336" s="49">
        <v>0</v>
      </c>
      <c r="Q336" s="49">
        <v>0</v>
      </c>
      <c r="R336" s="235">
        <v>0</v>
      </c>
      <c r="S336" s="49"/>
    </row>
    <row r="337" spans="1:19" s="144" customFormat="1" ht="15.75" x14ac:dyDescent="0.25">
      <c r="A337" s="89">
        <v>3</v>
      </c>
      <c r="B337" s="46" t="s">
        <v>264</v>
      </c>
      <c r="C337" s="178"/>
      <c r="D337" s="178"/>
      <c r="E337" s="178"/>
      <c r="F337" s="178"/>
      <c r="G337" s="178"/>
      <c r="H337" s="178"/>
      <c r="I337" s="178"/>
      <c r="J337" s="178"/>
      <c r="K337" s="173">
        <v>2020</v>
      </c>
      <c r="L337" s="173"/>
      <c r="M337" s="173"/>
      <c r="N337" s="173"/>
      <c r="O337" s="49">
        <v>0</v>
      </c>
      <c r="P337" s="49">
        <v>0</v>
      </c>
      <c r="Q337" s="49">
        <v>0</v>
      </c>
      <c r="R337" s="235">
        <v>0</v>
      </c>
      <c r="S337" s="49"/>
    </row>
    <row r="338" spans="1:19" s="144" customFormat="1" ht="15.75" x14ac:dyDescent="0.25">
      <c r="A338" s="89">
        <v>4</v>
      </c>
      <c r="B338" s="46" t="s">
        <v>265</v>
      </c>
      <c r="C338" s="178"/>
      <c r="D338" s="178"/>
      <c r="E338" s="178"/>
      <c r="F338" s="178"/>
      <c r="G338" s="178"/>
      <c r="H338" s="178"/>
      <c r="I338" s="178"/>
      <c r="J338" s="178"/>
      <c r="K338" s="173">
        <v>2020</v>
      </c>
      <c r="L338" s="173"/>
      <c r="M338" s="173"/>
      <c r="N338" s="173"/>
      <c r="O338" s="49">
        <v>0</v>
      </c>
      <c r="P338" s="49">
        <v>0</v>
      </c>
      <c r="Q338" s="49">
        <v>0</v>
      </c>
      <c r="R338" s="235">
        <v>0</v>
      </c>
      <c r="S338" s="49"/>
    </row>
    <row r="339" spans="1:19" s="144" customFormat="1" ht="34.9" customHeight="1" x14ac:dyDescent="0.25">
      <c r="A339" s="277" t="s">
        <v>86</v>
      </c>
      <c r="B339" s="277"/>
      <c r="C339" s="177"/>
      <c r="D339" s="177"/>
      <c r="E339" s="177"/>
      <c r="F339" s="177"/>
      <c r="G339" s="177"/>
      <c r="H339" s="177"/>
      <c r="I339" s="177"/>
      <c r="J339" s="177"/>
      <c r="K339" s="177"/>
      <c r="L339" s="177"/>
      <c r="M339" s="177"/>
      <c r="N339" s="177"/>
      <c r="S339" s="236"/>
    </row>
    <row r="340" spans="1:19" s="144" customFormat="1" ht="15.75" x14ac:dyDescent="0.25">
      <c r="A340" s="89">
        <v>1</v>
      </c>
      <c r="B340" s="46" t="s">
        <v>279</v>
      </c>
      <c r="C340" s="160"/>
      <c r="D340" s="160"/>
      <c r="E340" s="160"/>
      <c r="F340" s="160"/>
      <c r="G340" s="160"/>
      <c r="H340" s="160"/>
      <c r="I340" s="160"/>
      <c r="J340" s="160"/>
      <c r="K340" s="160">
        <v>2020</v>
      </c>
      <c r="L340" s="160"/>
      <c r="M340" s="160"/>
      <c r="N340" s="160"/>
      <c r="S340" s="236"/>
    </row>
    <row r="341" spans="1:19" s="144" customFormat="1" ht="15.75" x14ac:dyDescent="0.25">
      <c r="A341" s="89">
        <v>2</v>
      </c>
      <c r="B341" s="46" t="s">
        <v>281</v>
      </c>
      <c r="C341" s="160"/>
      <c r="D341" s="160"/>
      <c r="E341" s="160"/>
      <c r="F341" s="160"/>
      <c r="G341" s="160"/>
      <c r="H341" s="160"/>
      <c r="I341" s="160"/>
      <c r="J341" s="160"/>
      <c r="K341" s="160">
        <v>2020</v>
      </c>
      <c r="M341" s="160"/>
      <c r="N341" s="160"/>
      <c r="S341" s="236"/>
    </row>
    <row r="342" spans="1:19" s="144" customFormat="1" ht="31.5" x14ac:dyDescent="0.25">
      <c r="A342" s="89">
        <v>3</v>
      </c>
      <c r="B342" s="46" t="s">
        <v>282</v>
      </c>
      <c r="C342" s="160"/>
      <c r="D342" s="160"/>
      <c r="E342" s="160"/>
      <c r="F342" s="160"/>
      <c r="G342" s="160"/>
      <c r="H342" s="160"/>
      <c r="I342" s="160"/>
      <c r="J342" s="160"/>
      <c r="K342" s="160">
        <v>2020</v>
      </c>
      <c r="L342" s="160"/>
      <c r="M342" s="160"/>
      <c r="N342" s="160"/>
      <c r="S342" s="236"/>
    </row>
    <row r="343" spans="1:19" s="144" customFormat="1" ht="31.5" x14ac:dyDescent="0.25">
      <c r="A343" s="89">
        <v>4</v>
      </c>
      <c r="B343" s="46" t="s">
        <v>283</v>
      </c>
      <c r="C343" s="160"/>
      <c r="D343" s="160"/>
      <c r="E343" s="160"/>
      <c r="F343" s="160">
        <v>2020</v>
      </c>
      <c r="G343" s="160"/>
      <c r="H343" s="160"/>
      <c r="I343" s="160"/>
      <c r="J343" s="160"/>
      <c r="K343" s="160"/>
      <c r="L343" s="160"/>
      <c r="M343" s="160"/>
      <c r="N343" s="160"/>
      <c r="O343" s="99">
        <v>0</v>
      </c>
      <c r="P343" s="99">
        <v>0</v>
      </c>
      <c r="Q343" s="99">
        <v>0</v>
      </c>
      <c r="R343" s="230">
        <v>0</v>
      </c>
      <c r="S343" s="99"/>
    </row>
    <row r="344" spans="1:19" s="144" customFormat="1" ht="15.75" x14ac:dyDescent="0.25">
      <c r="A344" s="89">
        <v>5</v>
      </c>
      <c r="B344" s="46" t="s">
        <v>284</v>
      </c>
      <c r="C344" s="160">
        <v>2020</v>
      </c>
      <c r="D344" s="160">
        <v>2020</v>
      </c>
      <c r="E344" s="160"/>
      <c r="F344" s="160"/>
      <c r="G344" s="160"/>
      <c r="H344" s="160"/>
      <c r="I344" s="160"/>
      <c r="J344" s="160"/>
      <c r="K344" s="160"/>
      <c r="L344" s="160"/>
      <c r="M344" s="160"/>
      <c r="N344" s="160"/>
      <c r="S344" s="236"/>
    </row>
    <row r="345" spans="1:19" s="144" customFormat="1" ht="31.15" customHeight="1" x14ac:dyDescent="0.25">
      <c r="A345" s="293" t="s">
        <v>303</v>
      </c>
      <c r="B345" s="293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S345" s="236"/>
    </row>
    <row r="346" spans="1:19" s="144" customFormat="1" ht="15.75" x14ac:dyDescent="0.25">
      <c r="A346" s="89">
        <v>1</v>
      </c>
      <c r="B346" s="191" t="s">
        <v>322</v>
      </c>
      <c r="C346" s="209"/>
      <c r="D346" s="209"/>
      <c r="E346" s="209"/>
      <c r="F346" s="209"/>
      <c r="G346" s="209"/>
      <c r="H346" s="209"/>
      <c r="I346" s="192">
        <v>2</v>
      </c>
      <c r="J346" s="160">
        <v>2020</v>
      </c>
      <c r="K346" s="209"/>
      <c r="L346" s="209"/>
      <c r="M346" s="209"/>
      <c r="N346" s="209"/>
      <c r="S346" s="236"/>
    </row>
    <row r="347" spans="1:19" s="144" customFormat="1" ht="15.75" x14ac:dyDescent="0.25">
      <c r="A347" s="89">
        <f>A346+1</f>
        <v>2</v>
      </c>
      <c r="B347" s="199" t="s">
        <v>324</v>
      </c>
      <c r="C347" s="209"/>
      <c r="D347" s="209"/>
      <c r="E347" s="209"/>
      <c r="F347" s="209"/>
      <c r="G347" s="209"/>
      <c r="H347" s="209"/>
      <c r="I347" s="210">
        <v>4</v>
      </c>
      <c r="J347" s="160">
        <v>2020</v>
      </c>
      <c r="K347" s="209"/>
      <c r="L347" s="209"/>
      <c r="M347" s="209"/>
      <c r="N347" s="209"/>
      <c r="S347" s="236"/>
    </row>
    <row r="348" spans="1:19" s="144" customFormat="1" ht="15.75" x14ac:dyDescent="0.25">
      <c r="A348" s="89">
        <f t="shared" ref="A348:A357" si="14">A347+1</f>
        <v>3</v>
      </c>
      <c r="B348" s="199" t="s">
        <v>325</v>
      </c>
      <c r="C348" s="209"/>
      <c r="D348" s="209"/>
      <c r="E348" s="209"/>
      <c r="F348" s="209"/>
      <c r="G348" s="209"/>
      <c r="H348" s="209"/>
      <c r="I348" s="200">
        <v>1</v>
      </c>
      <c r="J348" s="160">
        <v>2020</v>
      </c>
      <c r="K348" s="209"/>
      <c r="L348" s="209"/>
      <c r="M348" s="209"/>
      <c r="N348" s="209"/>
      <c r="S348" s="236"/>
    </row>
    <row r="349" spans="1:19" s="144" customFormat="1" ht="15.75" x14ac:dyDescent="0.25">
      <c r="A349" s="89">
        <f t="shared" si="14"/>
        <v>4</v>
      </c>
      <c r="B349" s="202" t="s">
        <v>326</v>
      </c>
      <c r="C349" s="209"/>
      <c r="D349" s="209"/>
      <c r="E349" s="209"/>
      <c r="F349" s="209"/>
      <c r="G349" s="209"/>
      <c r="H349" s="209"/>
      <c r="I349" s="200">
        <v>1</v>
      </c>
      <c r="J349" s="160">
        <v>2020</v>
      </c>
      <c r="K349" s="209"/>
      <c r="L349" s="209"/>
      <c r="M349" s="209"/>
      <c r="N349" s="209"/>
      <c r="S349" s="236"/>
    </row>
    <row r="350" spans="1:19" s="144" customFormat="1" ht="15.75" x14ac:dyDescent="0.25">
      <c r="A350" s="89">
        <f t="shared" si="14"/>
        <v>5</v>
      </c>
      <c r="B350" s="202" t="s">
        <v>327</v>
      </c>
      <c r="C350" s="209"/>
      <c r="D350" s="209"/>
      <c r="E350" s="209"/>
      <c r="F350" s="209"/>
      <c r="G350" s="209"/>
      <c r="H350" s="209"/>
      <c r="I350" s="200">
        <v>1</v>
      </c>
      <c r="J350" s="160">
        <v>2020</v>
      </c>
      <c r="K350" s="209"/>
      <c r="L350" s="209"/>
      <c r="M350" s="209"/>
      <c r="N350" s="209"/>
      <c r="S350" s="236"/>
    </row>
    <row r="351" spans="1:19" s="144" customFormat="1" ht="15.75" x14ac:dyDescent="0.25">
      <c r="A351" s="89">
        <f t="shared" si="14"/>
        <v>6</v>
      </c>
      <c r="B351" s="202" t="s">
        <v>328</v>
      </c>
      <c r="C351" s="209"/>
      <c r="D351" s="209"/>
      <c r="E351" s="209"/>
      <c r="F351" s="209"/>
      <c r="G351" s="209"/>
      <c r="H351" s="209"/>
      <c r="I351" s="200">
        <v>1</v>
      </c>
      <c r="J351" s="160">
        <v>2020</v>
      </c>
      <c r="K351" s="209"/>
      <c r="L351" s="209"/>
      <c r="M351" s="209"/>
      <c r="N351" s="209"/>
      <c r="S351" s="236"/>
    </row>
    <row r="352" spans="1:19" s="144" customFormat="1" ht="15.75" x14ac:dyDescent="0.25">
      <c r="A352" s="89">
        <f t="shared" si="14"/>
        <v>7</v>
      </c>
      <c r="B352" s="203" t="s">
        <v>329</v>
      </c>
      <c r="C352" s="209"/>
      <c r="D352" s="209"/>
      <c r="E352" s="209"/>
      <c r="F352" s="209"/>
      <c r="G352" s="209"/>
      <c r="H352" s="209"/>
      <c r="I352" s="200">
        <v>2</v>
      </c>
      <c r="J352" s="160">
        <v>2020</v>
      </c>
      <c r="K352" s="209"/>
      <c r="L352" s="209"/>
      <c r="M352" s="209"/>
      <c r="N352" s="209"/>
      <c r="S352" s="236"/>
    </row>
    <row r="353" spans="1:19" s="144" customFormat="1" ht="31.5" x14ac:dyDescent="0.25">
      <c r="A353" s="89">
        <f t="shared" si="14"/>
        <v>8</v>
      </c>
      <c r="B353" s="204" t="s">
        <v>330</v>
      </c>
      <c r="C353" s="209"/>
      <c r="D353" s="209"/>
      <c r="E353" s="209"/>
      <c r="F353" s="209"/>
      <c r="G353" s="209"/>
      <c r="H353" s="209"/>
      <c r="I353" s="137">
        <v>1</v>
      </c>
      <c r="J353" s="160">
        <v>2020</v>
      </c>
      <c r="K353" s="209"/>
      <c r="L353" s="209"/>
      <c r="M353" s="209"/>
      <c r="N353" s="209"/>
      <c r="S353" s="236"/>
    </row>
    <row r="354" spans="1:19" s="144" customFormat="1" ht="31.5" x14ac:dyDescent="0.25">
      <c r="A354" s="89">
        <f t="shared" si="14"/>
        <v>9</v>
      </c>
      <c r="B354" s="204" t="s">
        <v>332</v>
      </c>
      <c r="C354" s="209"/>
      <c r="D354" s="209"/>
      <c r="E354" s="209"/>
      <c r="F354" s="209"/>
      <c r="G354" s="209"/>
      <c r="H354" s="209"/>
      <c r="I354" s="137">
        <v>4</v>
      </c>
      <c r="J354" s="160">
        <v>2020</v>
      </c>
      <c r="K354" s="209"/>
      <c r="L354" s="209"/>
      <c r="M354" s="209"/>
      <c r="N354" s="209"/>
      <c r="S354" s="236"/>
    </row>
    <row r="355" spans="1:19" s="144" customFormat="1" ht="15.75" x14ac:dyDescent="0.25">
      <c r="A355" s="89">
        <f t="shared" si="14"/>
        <v>10</v>
      </c>
      <c r="B355" s="202" t="s">
        <v>334</v>
      </c>
      <c r="C355" s="209"/>
      <c r="D355" s="209"/>
      <c r="E355" s="209"/>
      <c r="F355" s="209"/>
      <c r="G355" s="209"/>
      <c r="H355" s="209"/>
      <c r="I355" s="200">
        <v>2</v>
      </c>
      <c r="J355" s="160">
        <v>2020</v>
      </c>
      <c r="K355" s="209"/>
      <c r="L355" s="209"/>
      <c r="M355" s="209"/>
      <c r="N355" s="209"/>
      <c r="S355" s="236"/>
    </row>
    <row r="356" spans="1:19" s="144" customFormat="1" ht="15.75" x14ac:dyDescent="0.25">
      <c r="A356" s="89">
        <f t="shared" si="14"/>
        <v>11</v>
      </c>
      <c r="B356" s="202" t="s">
        <v>335</v>
      </c>
      <c r="C356" s="209"/>
      <c r="D356" s="209"/>
      <c r="E356" s="209"/>
      <c r="F356" s="209"/>
      <c r="G356" s="209"/>
      <c r="H356" s="209"/>
      <c r="I356" s="200">
        <v>1</v>
      </c>
      <c r="J356" s="160">
        <v>2020</v>
      </c>
      <c r="K356" s="209"/>
      <c r="L356" s="209"/>
      <c r="M356" s="209"/>
      <c r="N356" s="209"/>
      <c r="S356" s="236"/>
    </row>
    <row r="357" spans="1:19" s="144" customFormat="1" ht="15.75" x14ac:dyDescent="0.25">
      <c r="A357" s="89">
        <f t="shared" si="14"/>
        <v>12</v>
      </c>
      <c r="B357" s="203" t="s">
        <v>336</v>
      </c>
      <c r="C357" s="209"/>
      <c r="D357" s="209"/>
      <c r="E357" s="209"/>
      <c r="F357" s="209"/>
      <c r="G357" s="209"/>
      <c r="H357" s="209"/>
      <c r="I357" s="200">
        <v>1</v>
      </c>
      <c r="J357" s="160">
        <v>2020</v>
      </c>
      <c r="K357" s="209"/>
      <c r="L357" s="209"/>
      <c r="M357" s="209"/>
      <c r="N357" s="209"/>
      <c r="S357" s="236"/>
    </row>
    <row r="358" spans="1:19" s="144" customFormat="1" ht="31.15" customHeight="1" x14ac:dyDescent="0.25">
      <c r="A358" s="293" t="s">
        <v>338</v>
      </c>
      <c r="B358" s="293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S358" s="236"/>
    </row>
    <row r="359" spans="1:19" s="144" customFormat="1" ht="15.6" customHeight="1" x14ac:dyDescent="0.25">
      <c r="A359" s="89">
        <v>1</v>
      </c>
      <c r="B359" s="35" t="s">
        <v>342</v>
      </c>
      <c r="C359" s="209"/>
      <c r="D359" s="209"/>
      <c r="E359" s="209"/>
      <c r="F359" s="209"/>
      <c r="G359" s="209"/>
      <c r="H359" s="209"/>
      <c r="I359" s="209"/>
      <c r="J359" s="209"/>
      <c r="K359" s="160">
        <v>2020</v>
      </c>
      <c r="L359" s="209"/>
      <c r="M359" s="209"/>
      <c r="N359" s="209"/>
      <c r="S359" s="236"/>
    </row>
    <row r="360" spans="1:19" s="144" customFormat="1" ht="30.6" customHeight="1" x14ac:dyDescent="0.25">
      <c r="A360" s="293" t="s">
        <v>360</v>
      </c>
      <c r="B360" s="293"/>
      <c r="C360" s="209"/>
      <c r="D360" s="209"/>
      <c r="E360" s="209"/>
      <c r="F360" s="209"/>
      <c r="G360" s="209"/>
      <c r="H360" s="209"/>
      <c r="I360" s="209"/>
      <c r="J360" s="209"/>
      <c r="K360" s="209"/>
      <c r="L360" s="209"/>
      <c r="M360" s="209"/>
      <c r="N360" s="209"/>
      <c r="S360" s="236"/>
    </row>
    <row r="361" spans="1:19" s="144" customFormat="1" ht="15.75" x14ac:dyDescent="0.25">
      <c r="A361" s="89">
        <v>1</v>
      </c>
      <c r="B361" s="191" t="s">
        <v>355</v>
      </c>
      <c r="C361" s="160">
        <v>2020</v>
      </c>
      <c r="D361" s="160"/>
      <c r="E361" s="160"/>
      <c r="F361" s="160"/>
      <c r="G361" s="160"/>
      <c r="H361" s="160"/>
      <c r="I361" s="160"/>
      <c r="J361" s="160"/>
      <c r="K361" s="160">
        <v>2020</v>
      </c>
      <c r="L361" s="160"/>
      <c r="M361" s="160"/>
      <c r="N361" s="160"/>
      <c r="S361" s="236"/>
    </row>
    <row r="362" spans="1:19" s="144" customFormat="1" ht="15.75" x14ac:dyDescent="0.25">
      <c r="A362" s="89">
        <v>2</v>
      </c>
      <c r="B362" s="199" t="s">
        <v>351</v>
      </c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>
        <v>2020</v>
      </c>
      <c r="N362" s="160"/>
      <c r="S362" s="236"/>
    </row>
    <row r="363" spans="1:19" s="144" customFormat="1" ht="15.75" x14ac:dyDescent="0.25">
      <c r="A363" s="89">
        <f t="shared" ref="A363:A365" si="15">A362+1</f>
        <v>3</v>
      </c>
      <c r="B363" s="202" t="s">
        <v>353</v>
      </c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>
        <v>2020</v>
      </c>
      <c r="N363" s="160"/>
      <c r="S363" s="236"/>
    </row>
    <row r="364" spans="1:19" s="144" customFormat="1" ht="15.75" x14ac:dyDescent="0.25">
      <c r="A364" s="89">
        <f t="shared" si="15"/>
        <v>4</v>
      </c>
      <c r="B364" s="202" t="s">
        <v>359</v>
      </c>
      <c r="C364" s="160"/>
      <c r="D364" s="160"/>
      <c r="E364" s="160"/>
      <c r="F364" s="160"/>
      <c r="G364" s="160"/>
      <c r="H364" s="160"/>
      <c r="I364" s="160">
        <v>4</v>
      </c>
      <c r="J364" s="160">
        <v>2020</v>
      </c>
      <c r="K364" s="160"/>
      <c r="L364" s="160"/>
      <c r="M364" s="160"/>
      <c r="N364" s="160"/>
      <c r="S364" s="236"/>
    </row>
    <row r="365" spans="1:19" s="144" customFormat="1" ht="15.75" x14ac:dyDescent="0.25">
      <c r="A365" s="89">
        <f t="shared" si="15"/>
        <v>5</v>
      </c>
      <c r="B365" s="203" t="s">
        <v>348</v>
      </c>
      <c r="C365" s="160"/>
      <c r="D365" s="160"/>
      <c r="E365" s="160"/>
      <c r="F365" s="160">
        <v>2020</v>
      </c>
      <c r="G365" s="160">
        <v>2020</v>
      </c>
      <c r="H365" s="160"/>
      <c r="I365" s="160"/>
      <c r="J365" s="160"/>
      <c r="K365" s="160"/>
      <c r="L365" s="160"/>
      <c r="M365" s="160"/>
      <c r="N365" s="160"/>
      <c r="S365" s="236"/>
    </row>
    <row r="366" spans="1:19" s="144" customFormat="1" ht="30.6" customHeight="1" x14ac:dyDescent="0.25">
      <c r="A366" s="293" t="s">
        <v>372</v>
      </c>
      <c r="B366" s="293"/>
      <c r="C366" s="209"/>
      <c r="D366" s="209"/>
      <c r="E366" s="209"/>
      <c r="F366" s="209"/>
      <c r="G366" s="209"/>
      <c r="H366" s="209"/>
      <c r="I366" s="209"/>
      <c r="J366" s="209"/>
      <c r="K366" s="209"/>
      <c r="L366" s="209"/>
      <c r="M366" s="209"/>
      <c r="N366" s="209"/>
      <c r="S366" s="236"/>
    </row>
    <row r="367" spans="1:19" s="144" customFormat="1" ht="31.5" x14ac:dyDescent="0.25">
      <c r="A367" s="89">
        <v>1</v>
      </c>
      <c r="B367" s="191" t="s">
        <v>384</v>
      </c>
      <c r="C367" s="160"/>
      <c r="D367" s="160"/>
      <c r="E367" s="160"/>
      <c r="F367" s="160"/>
      <c r="G367" s="160"/>
      <c r="H367" s="160"/>
      <c r="I367" s="160"/>
      <c r="J367" s="160"/>
      <c r="K367" s="160">
        <v>2020</v>
      </c>
      <c r="L367" s="160"/>
      <c r="M367" s="160"/>
      <c r="N367" s="160"/>
      <c r="S367" s="236"/>
    </row>
    <row r="368" spans="1:19" s="144" customFormat="1" ht="31.5" x14ac:dyDescent="0.25">
      <c r="A368" s="89">
        <f>A367+1</f>
        <v>2</v>
      </c>
      <c r="B368" s="191" t="s">
        <v>385</v>
      </c>
      <c r="C368" s="160"/>
      <c r="D368" s="160"/>
      <c r="E368" s="160"/>
      <c r="F368" s="160"/>
      <c r="G368" s="160"/>
      <c r="H368" s="160"/>
      <c r="I368" s="160"/>
      <c r="J368" s="160"/>
      <c r="K368" s="160">
        <v>2020</v>
      </c>
      <c r="L368" s="160"/>
      <c r="M368" s="160"/>
      <c r="N368" s="160"/>
      <c r="S368" s="236"/>
    </row>
    <row r="369" spans="1:19" s="144" customFormat="1" ht="15.75" x14ac:dyDescent="0.25">
      <c r="A369" s="89">
        <f t="shared" ref="A369:A375" si="16">A368+1</f>
        <v>3</v>
      </c>
      <c r="B369" s="199" t="s">
        <v>386</v>
      </c>
      <c r="C369" s="160"/>
      <c r="D369" s="160"/>
      <c r="E369" s="160"/>
      <c r="F369" s="160"/>
      <c r="G369" s="160"/>
      <c r="H369" s="160"/>
      <c r="I369" s="160"/>
      <c r="J369" s="160"/>
      <c r="K369" s="160">
        <v>2020</v>
      </c>
      <c r="L369" s="160"/>
      <c r="M369" s="160"/>
      <c r="N369" s="160"/>
      <c r="S369" s="236"/>
    </row>
    <row r="370" spans="1:19" s="144" customFormat="1" ht="15.75" x14ac:dyDescent="0.25">
      <c r="A370" s="89">
        <f t="shared" si="16"/>
        <v>4</v>
      </c>
      <c r="B370" s="202" t="s">
        <v>387</v>
      </c>
      <c r="C370" s="160"/>
      <c r="D370" s="160"/>
      <c r="E370" s="160"/>
      <c r="F370" s="160"/>
      <c r="G370" s="160"/>
      <c r="H370" s="160"/>
      <c r="I370" s="160"/>
      <c r="J370" s="160"/>
      <c r="K370" s="160">
        <v>2020</v>
      </c>
      <c r="L370" s="160"/>
      <c r="M370" s="160"/>
      <c r="N370" s="160"/>
      <c r="S370" s="236"/>
    </row>
    <row r="371" spans="1:19" s="144" customFormat="1" ht="15.75" x14ac:dyDescent="0.25">
      <c r="A371" s="89">
        <f t="shared" si="16"/>
        <v>5</v>
      </c>
      <c r="B371" s="202" t="s">
        <v>388</v>
      </c>
      <c r="C371" s="160"/>
      <c r="D371" s="160"/>
      <c r="E371" s="160"/>
      <c r="F371" s="160"/>
      <c r="G371" s="160"/>
      <c r="H371" s="160"/>
      <c r="I371" s="160"/>
      <c r="J371" s="160"/>
      <c r="K371" s="160">
        <v>2020</v>
      </c>
      <c r="L371" s="160"/>
      <c r="M371" s="160"/>
      <c r="N371" s="160"/>
      <c r="S371" s="236"/>
    </row>
    <row r="372" spans="1:19" s="144" customFormat="1" ht="15.75" x14ac:dyDescent="0.25">
      <c r="A372" s="89">
        <f t="shared" si="16"/>
        <v>6</v>
      </c>
      <c r="B372" s="202" t="s">
        <v>389</v>
      </c>
      <c r="C372" s="160"/>
      <c r="D372" s="160"/>
      <c r="E372" s="160"/>
      <c r="F372" s="160"/>
      <c r="G372" s="160"/>
      <c r="H372" s="160"/>
      <c r="I372" s="160"/>
      <c r="J372" s="160"/>
      <c r="K372" s="160">
        <v>2020</v>
      </c>
      <c r="L372" s="160"/>
      <c r="M372" s="160"/>
      <c r="N372" s="160"/>
      <c r="S372" s="236"/>
    </row>
    <row r="373" spans="1:19" s="144" customFormat="1" ht="15.75" x14ac:dyDescent="0.25">
      <c r="A373" s="89">
        <f t="shared" si="16"/>
        <v>7</v>
      </c>
      <c r="B373" s="203" t="s">
        <v>390</v>
      </c>
      <c r="C373" s="160"/>
      <c r="D373" s="160"/>
      <c r="E373" s="160"/>
      <c r="F373" s="160"/>
      <c r="G373" s="160"/>
      <c r="H373" s="160"/>
      <c r="I373" s="160"/>
      <c r="J373" s="160"/>
      <c r="K373" s="160">
        <v>2020</v>
      </c>
      <c r="L373" s="160"/>
      <c r="M373" s="160"/>
      <c r="N373" s="160"/>
      <c r="S373" s="236"/>
    </row>
    <row r="374" spans="1:19" s="144" customFormat="1" ht="15.75" x14ac:dyDescent="0.25">
      <c r="A374" s="89">
        <f t="shared" si="16"/>
        <v>8</v>
      </c>
      <c r="B374" s="204" t="s">
        <v>391</v>
      </c>
      <c r="C374" s="160"/>
      <c r="D374" s="160"/>
      <c r="E374" s="160"/>
      <c r="F374" s="160"/>
      <c r="G374" s="160"/>
      <c r="H374" s="160"/>
      <c r="I374" s="160"/>
      <c r="J374" s="160"/>
      <c r="K374" s="160">
        <v>2020</v>
      </c>
      <c r="L374" s="160"/>
      <c r="M374" s="160"/>
      <c r="N374" s="160"/>
      <c r="S374" s="236"/>
    </row>
    <row r="375" spans="1:19" s="144" customFormat="1" ht="15.75" x14ac:dyDescent="0.25">
      <c r="A375" s="89">
        <f t="shared" si="16"/>
        <v>9</v>
      </c>
      <c r="B375" s="204" t="s">
        <v>392</v>
      </c>
      <c r="C375" s="160"/>
      <c r="D375" s="160"/>
      <c r="E375" s="160"/>
      <c r="F375" s="160"/>
      <c r="G375" s="160"/>
      <c r="H375" s="160"/>
      <c r="I375" s="160"/>
      <c r="J375" s="160"/>
      <c r="K375" s="160">
        <v>2020</v>
      </c>
      <c r="L375" s="160"/>
      <c r="M375" s="160"/>
      <c r="N375" s="160"/>
      <c r="S375" s="236"/>
    </row>
    <row r="376" spans="1:19" s="144" customFormat="1" ht="31.9" customHeight="1" x14ac:dyDescent="0.25">
      <c r="A376" s="316" t="s">
        <v>423</v>
      </c>
      <c r="B376" s="316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S376" s="236"/>
    </row>
    <row r="377" spans="1:19" s="144" customFormat="1" ht="15.75" x14ac:dyDescent="0.25">
      <c r="A377" s="103">
        <v>1</v>
      </c>
      <c r="B377" s="35" t="s">
        <v>411</v>
      </c>
      <c r="C377" s="173"/>
      <c r="D377" s="173">
        <v>2020</v>
      </c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S377" s="236"/>
    </row>
    <row r="378" spans="1:19" s="144" customFormat="1" ht="15.75" x14ac:dyDescent="0.25">
      <c r="A378" s="103">
        <v>2</v>
      </c>
      <c r="B378" s="35" t="s">
        <v>412</v>
      </c>
      <c r="C378" s="173"/>
      <c r="D378" s="173">
        <v>2020</v>
      </c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S378" s="236"/>
    </row>
    <row r="379" spans="1:19" s="144" customFormat="1" ht="15.75" x14ac:dyDescent="0.25">
      <c r="A379" s="103">
        <v>3</v>
      </c>
      <c r="B379" s="35" t="s">
        <v>413</v>
      </c>
      <c r="C379" s="173">
        <v>2020</v>
      </c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S379" s="236"/>
    </row>
    <row r="380" spans="1:19" s="144" customFormat="1" ht="15.75" x14ac:dyDescent="0.25">
      <c r="A380" s="103">
        <v>4</v>
      </c>
      <c r="B380" s="35" t="s">
        <v>415</v>
      </c>
      <c r="C380" s="173"/>
      <c r="D380" s="173"/>
      <c r="E380" s="173"/>
      <c r="F380" s="173"/>
      <c r="G380" s="173"/>
      <c r="H380" s="173">
        <v>2020</v>
      </c>
      <c r="I380" s="173"/>
      <c r="J380" s="173"/>
      <c r="K380" s="173"/>
      <c r="L380" s="173"/>
      <c r="M380" s="173"/>
      <c r="N380" s="173"/>
      <c r="S380" s="236"/>
    </row>
    <row r="381" spans="1:19" s="144" customFormat="1" ht="15.75" x14ac:dyDescent="0.25">
      <c r="A381" s="103">
        <v>5</v>
      </c>
      <c r="B381" s="35" t="s">
        <v>417</v>
      </c>
      <c r="C381" s="173">
        <v>2020</v>
      </c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S381" s="236"/>
    </row>
    <row r="382" spans="1:19" s="144" customFormat="1" ht="15.75" x14ac:dyDescent="0.25">
      <c r="A382" s="103">
        <v>6</v>
      </c>
      <c r="B382" s="35" t="s">
        <v>419</v>
      </c>
      <c r="C382" s="173"/>
      <c r="D382" s="173"/>
      <c r="E382" s="173"/>
      <c r="F382" s="173"/>
      <c r="G382" s="173"/>
      <c r="H382" s="173"/>
      <c r="I382" s="173"/>
      <c r="J382" s="173"/>
      <c r="K382" s="173">
        <v>2020</v>
      </c>
      <c r="L382" s="173"/>
      <c r="M382" s="173"/>
      <c r="N382" s="173"/>
      <c r="S382" s="236"/>
    </row>
    <row r="383" spans="1:19" s="144" customFormat="1" ht="15.75" x14ac:dyDescent="0.25">
      <c r="A383" s="103">
        <v>7</v>
      </c>
      <c r="B383" s="35" t="s">
        <v>421</v>
      </c>
      <c r="C383" s="173"/>
      <c r="D383" s="173"/>
      <c r="E383" s="173"/>
      <c r="F383" s="173"/>
      <c r="G383" s="173">
        <v>2020</v>
      </c>
      <c r="H383" s="173"/>
      <c r="I383" s="173"/>
      <c r="J383" s="173"/>
      <c r="K383" s="173"/>
      <c r="L383" s="173"/>
      <c r="M383" s="173"/>
      <c r="N383" s="173"/>
      <c r="S383" s="236"/>
    </row>
    <row r="384" spans="1:19" s="144" customFormat="1" x14ac:dyDescent="0.25">
      <c r="A384" s="145"/>
      <c r="B384" s="146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</row>
    <row r="385" spans="1:30" s="144" customFormat="1" x14ac:dyDescent="0.25">
      <c r="A385" s="145"/>
      <c r="B385" s="146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</row>
    <row r="386" spans="1:30" s="144" customFormat="1" x14ac:dyDescent="0.25">
      <c r="A386" s="145"/>
      <c r="B386" s="146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</row>
    <row r="387" spans="1:30" s="144" customFormat="1" x14ac:dyDescent="0.25">
      <c r="A387" s="145"/>
      <c r="B387" s="146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</row>
    <row r="388" spans="1:30" s="144" customFormat="1" x14ac:dyDescent="0.25">
      <c r="A388" s="145"/>
      <c r="B388" s="146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</row>
    <row r="389" spans="1:30" s="144" customFormat="1" x14ac:dyDescent="0.25">
      <c r="A389" s="145"/>
      <c r="B389" s="146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</row>
    <row r="390" spans="1:30" s="144" customFormat="1" x14ac:dyDescent="0.25">
      <c r="A390" s="145"/>
      <c r="B390" s="146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</row>
    <row r="391" spans="1:30" s="144" customFormat="1" x14ac:dyDescent="0.25">
      <c r="A391" s="145"/>
      <c r="B391" s="146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</row>
    <row r="392" spans="1:30" s="144" customFormat="1" x14ac:dyDescent="0.25">
      <c r="A392" s="145"/>
      <c r="B392" s="146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</row>
    <row r="393" spans="1:30" s="144" customFormat="1" x14ac:dyDescent="0.25">
      <c r="A393" s="145"/>
      <c r="B393" s="146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</row>
    <row r="394" spans="1:30" s="144" customFormat="1" x14ac:dyDescent="0.25">
      <c r="A394" s="145"/>
      <c r="B394" s="146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</row>
    <row r="395" spans="1:30" s="144" customFormat="1" x14ac:dyDescent="0.25">
      <c r="A395" s="145"/>
      <c r="B395" s="146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</row>
    <row r="396" spans="1:30" s="144" customFormat="1" x14ac:dyDescent="0.25">
      <c r="A396" s="145"/>
      <c r="B396" s="146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</row>
    <row r="397" spans="1:30" s="144" customFormat="1" x14ac:dyDescent="0.25">
      <c r="A397" s="145"/>
      <c r="B397" s="146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</row>
    <row r="398" spans="1:30" s="144" customFormat="1" x14ac:dyDescent="0.25">
      <c r="A398" s="145"/>
      <c r="B398" s="146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5"/>
    </row>
    <row r="399" spans="1:30" s="144" customFormat="1" x14ac:dyDescent="0.25">
      <c r="A399" s="145"/>
      <c r="B399" s="146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5"/>
    </row>
    <row r="400" spans="1:30" s="144" customFormat="1" x14ac:dyDescent="0.25">
      <c r="A400" s="260"/>
      <c r="B400" s="261"/>
      <c r="C400" s="262"/>
      <c r="D400" s="262"/>
      <c r="E400" s="262"/>
      <c r="F400" s="262"/>
      <c r="G400" s="262"/>
      <c r="H400" s="262"/>
      <c r="I400" s="262"/>
      <c r="J400" s="262"/>
      <c r="K400" s="262"/>
      <c r="L400" s="262"/>
      <c r="M400" s="262"/>
      <c r="N400" s="262"/>
      <c r="O400" s="263"/>
      <c r="P400" s="263"/>
      <c r="Q400" s="263"/>
      <c r="R400" s="263"/>
      <c r="S400" s="263"/>
      <c r="T400" s="263"/>
      <c r="U400" s="263"/>
      <c r="V400" s="263"/>
      <c r="W400" s="263"/>
      <c r="X400" s="263"/>
      <c r="Y400" s="263"/>
      <c r="Z400" s="263"/>
      <c r="AA400" s="263"/>
      <c r="AB400" s="263"/>
      <c r="AC400" s="263"/>
      <c r="AD400" s="263"/>
    </row>
    <row r="401" spans="1:30" s="144" customFormat="1" x14ac:dyDescent="0.25">
      <c r="A401" s="260"/>
      <c r="B401" s="261"/>
      <c r="C401" s="262"/>
      <c r="D401" s="262"/>
      <c r="E401" s="262"/>
      <c r="F401" s="262"/>
      <c r="G401" s="262"/>
      <c r="H401" s="262"/>
      <c r="I401" s="262"/>
      <c r="J401" s="262"/>
      <c r="K401" s="262"/>
      <c r="L401" s="262"/>
      <c r="M401" s="262"/>
      <c r="N401" s="262"/>
      <c r="O401" s="263"/>
      <c r="P401" s="263"/>
      <c r="Q401" s="263"/>
      <c r="R401" s="263"/>
      <c r="S401" s="263"/>
      <c r="T401" s="263"/>
      <c r="U401" s="263"/>
      <c r="V401" s="263"/>
      <c r="W401" s="263"/>
      <c r="X401" s="263"/>
      <c r="Y401" s="263"/>
      <c r="Z401" s="263"/>
      <c r="AA401" s="263"/>
      <c r="AB401" s="263"/>
      <c r="AC401" s="263"/>
      <c r="AD401" s="263"/>
    </row>
    <row r="402" spans="1:30" s="144" customFormat="1" x14ac:dyDescent="0.25">
      <c r="A402" s="260"/>
      <c r="B402" s="261"/>
      <c r="C402" s="262"/>
      <c r="D402" s="262"/>
      <c r="E402" s="262"/>
      <c r="F402" s="262"/>
      <c r="G402" s="262"/>
      <c r="H402" s="262"/>
      <c r="I402" s="262"/>
      <c r="J402" s="262"/>
      <c r="K402" s="262"/>
      <c r="L402" s="262"/>
      <c r="M402" s="262"/>
      <c r="N402" s="262"/>
      <c r="O402" s="263"/>
      <c r="P402" s="263"/>
      <c r="Q402" s="263"/>
      <c r="R402" s="263"/>
      <c r="S402" s="263"/>
      <c r="T402" s="263"/>
      <c r="U402" s="263"/>
      <c r="V402" s="263"/>
      <c r="W402" s="263"/>
      <c r="X402" s="263"/>
      <c r="Y402" s="263"/>
      <c r="Z402" s="263"/>
      <c r="AA402" s="263"/>
      <c r="AB402" s="263"/>
      <c r="AC402" s="263"/>
      <c r="AD402" s="263"/>
    </row>
    <row r="403" spans="1:30" s="144" customFormat="1" x14ac:dyDescent="0.25">
      <c r="A403" s="260"/>
      <c r="B403" s="261"/>
      <c r="C403" s="262"/>
      <c r="D403" s="262"/>
      <c r="E403" s="262"/>
      <c r="F403" s="262"/>
      <c r="G403" s="262"/>
      <c r="H403" s="262"/>
      <c r="I403" s="262"/>
      <c r="J403" s="262"/>
      <c r="K403" s="262"/>
      <c r="L403" s="262"/>
      <c r="M403" s="262"/>
      <c r="N403" s="262"/>
      <c r="O403" s="263"/>
      <c r="P403" s="263"/>
      <c r="Q403" s="263"/>
      <c r="R403" s="263"/>
      <c r="S403" s="263"/>
      <c r="T403" s="263"/>
      <c r="U403" s="263"/>
      <c r="V403" s="263"/>
      <c r="W403" s="263"/>
      <c r="X403" s="263"/>
      <c r="Y403" s="263"/>
      <c r="Z403" s="263"/>
      <c r="AA403" s="263"/>
      <c r="AB403" s="263"/>
      <c r="AC403" s="263"/>
      <c r="AD403" s="263"/>
    </row>
    <row r="404" spans="1:30" s="144" customFormat="1" x14ac:dyDescent="0.25">
      <c r="A404" s="260"/>
      <c r="B404" s="261"/>
      <c r="C404" s="262"/>
      <c r="D404" s="262"/>
      <c r="E404" s="262"/>
      <c r="F404" s="262"/>
      <c r="G404" s="262"/>
      <c r="H404" s="262"/>
      <c r="I404" s="262"/>
      <c r="J404" s="262"/>
      <c r="K404" s="262"/>
      <c r="L404" s="262"/>
      <c r="M404" s="262"/>
      <c r="N404" s="262"/>
      <c r="O404" s="263"/>
      <c r="P404" s="263"/>
      <c r="Q404" s="263"/>
      <c r="R404" s="263"/>
      <c r="S404" s="263"/>
      <c r="T404" s="263"/>
      <c r="U404" s="263"/>
      <c r="V404" s="263"/>
      <c r="W404" s="263"/>
      <c r="X404" s="263"/>
      <c r="Y404" s="263"/>
      <c r="Z404" s="263"/>
      <c r="AA404" s="263"/>
      <c r="AB404" s="263"/>
      <c r="AC404" s="263"/>
      <c r="AD404" s="263"/>
    </row>
    <row r="405" spans="1:30" s="144" customFormat="1" x14ac:dyDescent="0.25">
      <c r="A405" s="260"/>
      <c r="B405" s="261"/>
      <c r="C405" s="262"/>
      <c r="D405" s="262"/>
      <c r="E405" s="262"/>
      <c r="F405" s="262"/>
      <c r="G405" s="262"/>
      <c r="H405" s="262"/>
      <c r="I405" s="262"/>
      <c r="J405" s="262"/>
      <c r="K405" s="262"/>
      <c r="L405" s="262"/>
      <c r="M405" s="262"/>
      <c r="N405" s="262"/>
      <c r="O405" s="263"/>
      <c r="P405" s="263"/>
      <c r="Q405" s="263"/>
      <c r="R405" s="263"/>
      <c r="S405" s="263"/>
      <c r="T405" s="263"/>
      <c r="U405" s="263"/>
      <c r="V405" s="263"/>
      <c r="W405" s="263"/>
      <c r="X405" s="263"/>
      <c r="Y405" s="263"/>
      <c r="Z405" s="263"/>
      <c r="AA405" s="263"/>
      <c r="AB405" s="263"/>
      <c r="AC405" s="263"/>
      <c r="AD405" s="263"/>
    </row>
    <row r="406" spans="1:30" s="144" customFormat="1" x14ac:dyDescent="0.25">
      <c r="A406" s="260"/>
      <c r="B406" s="261"/>
      <c r="C406" s="262"/>
      <c r="D406" s="262"/>
      <c r="E406" s="262"/>
      <c r="F406" s="262"/>
      <c r="G406" s="262"/>
      <c r="H406" s="262"/>
      <c r="I406" s="262"/>
      <c r="J406" s="262"/>
      <c r="K406" s="262"/>
      <c r="L406" s="262"/>
      <c r="M406" s="262"/>
      <c r="N406" s="262"/>
      <c r="O406" s="263"/>
      <c r="P406" s="263"/>
      <c r="Q406" s="263"/>
      <c r="R406" s="263"/>
      <c r="S406" s="263"/>
      <c r="T406" s="263"/>
      <c r="U406" s="263"/>
      <c r="V406" s="263"/>
      <c r="W406" s="263"/>
      <c r="X406" s="263"/>
      <c r="Y406" s="263"/>
      <c r="Z406" s="263"/>
      <c r="AA406" s="263"/>
      <c r="AB406" s="263"/>
      <c r="AC406" s="263"/>
      <c r="AD406" s="263"/>
    </row>
    <row r="407" spans="1:30" s="144" customFormat="1" x14ac:dyDescent="0.25">
      <c r="A407" s="260"/>
      <c r="B407" s="261"/>
      <c r="C407" s="262"/>
      <c r="D407" s="262"/>
      <c r="E407" s="262"/>
      <c r="F407" s="262"/>
      <c r="G407" s="262"/>
      <c r="H407" s="262"/>
      <c r="I407" s="262"/>
      <c r="J407" s="262"/>
      <c r="K407" s="262"/>
      <c r="L407" s="262"/>
      <c r="M407" s="262"/>
      <c r="N407" s="262"/>
      <c r="O407" s="263"/>
      <c r="P407" s="263"/>
      <c r="Q407" s="263"/>
      <c r="R407" s="263"/>
      <c r="S407" s="263"/>
      <c r="T407" s="263"/>
      <c r="U407" s="263"/>
      <c r="V407" s="263"/>
      <c r="W407" s="263"/>
      <c r="X407" s="263"/>
      <c r="Y407" s="263"/>
      <c r="Z407" s="263"/>
      <c r="AA407" s="263"/>
      <c r="AB407" s="263"/>
      <c r="AC407" s="263"/>
      <c r="AD407" s="263"/>
    </row>
    <row r="408" spans="1:30" s="144" customFormat="1" x14ac:dyDescent="0.25">
      <c r="A408" s="260"/>
      <c r="B408" s="261"/>
      <c r="C408" s="262"/>
      <c r="D408" s="262"/>
      <c r="E408" s="262"/>
      <c r="F408" s="262"/>
      <c r="G408" s="262"/>
      <c r="H408" s="262"/>
      <c r="I408" s="262"/>
      <c r="J408" s="262"/>
      <c r="K408" s="262"/>
      <c r="L408" s="262"/>
      <c r="M408" s="262"/>
      <c r="N408" s="262"/>
      <c r="O408" s="263"/>
      <c r="P408" s="263"/>
      <c r="Q408" s="263"/>
      <c r="R408" s="263"/>
      <c r="S408" s="263"/>
      <c r="T408" s="263"/>
      <c r="U408" s="263"/>
      <c r="V408" s="263"/>
      <c r="W408" s="263"/>
      <c r="X408" s="263"/>
      <c r="Y408" s="263"/>
      <c r="Z408" s="263"/>
      <c r="AA408" s="263"/>
      <c r="AB408" s="263"/>
      <c r="AC408" s="263"/>
      <c r="AD408" s="263"/>
    </row>
    <row r="409" spans="1:30" s="144" customFormat="1" x14ac:dyDescent="0.25">
      <c r="A409" s="260"/>
      <c r="B409" s="261"/>
      <c r="C409" s="262"/>
      <c r="D409" s="262"/>
      <c r="E409" s="262"/>
      <c r="F409" s="262"/>
      <c r="G409" s="262"/>
      <c r="H409" s="262"/>
      <c r="I409" s="262"/>
      <c r="J409" s="262"/>
      <c r="K409" s="262"/>
      <c r="L409" s="262"/>
      <c r="M409" s="262"/>
      <c r="N409" s="262"/>
      <c r="O409" s="263"/>
      <c r="P409" s="263"/>
      <c r="Q409" s="263"/>
      <c r="R409" s="263"/>
      <c r="S409" s="263"/>
      <c r="T409" s="263"/>
      <c r="U409" s="263"/>
      <c r="V409" s="263"/>
      <c r="W409" s="263"/>
      <c r="X409" s="263"/>
      <c r="Y409" s="263"/>
      <c r="Z409" s="263"/>
      <c r="AA409" s="263"/>
      <c r="AB409" s="263"/>
      <c r="AC409" s="263"/>
      <c r="AD409" s="263"/>
    </row>
    <row r="410" spans="1:30" s="144" customFormat="1" x14ac:dyDescent="0.25">
      <c r="A410" s="260"/>
      <c r="B410" s="261"/>
      <c r="C410" s="262"/>
      <c r="D410" s="262"/>
      <c r="E410" s="262"/>
      <c r="F410" s="262"/>
      <c r="G410" s="262"/>
      <c r="H410" s="262"/>
      <c r="I410" s="262"/>
      <c r="J410" s="262"/>
      <c r="K410" s="262"/>
      <c r="L410" s="262"/>
      <c r="M410" s="262"/>
      <c r="N410" s="262"/>
      <c r="O410" s="263"/>
      <c r="P410" s="263"/>
      <c r="Q410" s="263"/>
      <c r="R410" s="263"/>
      <c r="S410" s="263"/>
      <c r="T410" s="263"/>
      <c r="U410" s="263"/>
      <c r="V410" s="263"/>
      <c r="W410" s="263"/>
      <c r="X410" s="263"/>
      <c r="Y410" s="263"/>
      <c r="Z410" s="263"/>
      <c r="AA410" s="263"/>
      <c r="AB410" s="263"/>
      <c r="AC410" s="263"/>
      <c r="AD410" s="263"/>
    </row>
    <row r="411" spans="1:30" s="144" customFormat="1" x14ac:dyDescent="0.25">
      <c r="A411" s="260"/>
      <c r="B411" s="261"/>
      <c r="C411" s="262"/>
      <c r="D411" s="262"/>
      <c r="E411" s="262"/>
      <c r="F411" s="262"/>
      <c r="G411" s="262"/>
      <c r="H411" s="262"/>
      <c r="I411" s="262"/>
      <c r="J411" s="262"/>
      <c r="K411" s="262"/>
      <c r="L411" s="262"/>
      <c r="M411" s="262"/>
      <c r="N411" s="262"/>
      <c r="O411" s="263"/>
      <c r="P411" s="263"/>
      <c r="Q411" s="263"/>
      <c r="R411" s="263"/>
      <c r="S411" s="263"/>
      <c r="T411" s="263"/>
      <c r="U411" s="263"/>
      <c r="V411" s="263"/>
      <c r="W411" s="263"/>
      <c r="X411" s="263"/>
      <c r="Y411" s="263"/>
      <c r="Z411" s="263"/>
      <c r="AA411" s="263"/>
      <c r="AB411" s="263"/>
      <c r="AC411" s="263"/>
      <c r="AD411" s="263"/>
    </row>
    <row r="412" spans="1:30" s="144" customFormat="1" x14ac:dyDescent="0.25">
      <c r="A412" s="260"/>
      <c r="B412" s="261"/>
      <c r="C412" s="262"/>
      <c r="D412" s="262"/>
      <c r="E412" s="262"/>
      <c r="F412" s="262"/>
      <c r="G412" s="262"/>
      <c r="H412" s="262"/>
      <c r="I412" s="262"/>
      <c r="J412" s="262"/>
      <c r="K412" s="262"/>
      <c r="L412" s="262"/>
      <c r="M412" s="262"/>
      <c r="N412" s="262"/>
      <c r="O412" s="263"/>
      <c r="P412" s="263"/>
      <c r="Q412" s="263"/>
      <c r="R412" s="263"/>
      <c r="S412" s="263"/>
      <c r="T412" s="263"/>
      <c r="U412" s="263"/>
      <c r="V412" s="263"/>
      <c r="W412" s="263"/>
      <c r="X412" s="263"/>
      <c r="Y412" s="263"/>
      <c r="Z412" s="263"/>
      <c r="AA412" s="263"/>
      <c r="AB412" s="263"/>
      <c r="AC412" s="263"/>
      <c r="AD412" s="263"/>
    </row>
    <row r="413" spans="1:30" s="144" customFormat="1" x14ac:dyDescent="0.25">
      <c r="A413" s="260"/>
      <c r="B413" s="261"/>
      <c r="C413" s="262"/>
      <c r="D413" s="262"/>
      <c r="E413" s="262"/>
      <c r="F413" s="262"/>
      <c r="G413" s="262"/>
      <c r="H413" s="262"/>
      <c r="I413" s="262"/>
      <c r="J413" s="262"/>
      <c r="K413" s="262"/>
      <c r="L413" s="262"/>
      <c r="M413" s="262"/>
      <c r="N413" s="262"/>
      <c r="O413" s="263"/>
      <c r="P413" s="263"/>
      <c r="Q413" s="263"/>
      <c r="R413" s="263"/>
      <c r="S413" s="263"/>
      <c r="T413" s="263"/>
      <c r="U413" s="263"/>
      <c r="V413" s="263"/>
      <c r="W413" s="263"/>
      <c r="X413" s="263"/>
      <c r="Y413" s="263"/>
      <c r="Z413" s="263"/>
      <c r="AA413" s="263"/>
      <c r="AB413" s="263"/>
      <c r="AC413" s="263"/>
      <c r="AD413" s="263"/>
    </row>
    <row r="414" spans="1:30" s="144" customFormat="1" x14ac:dyDescent="0.25">
      <c r="A414" s="260"/>
      <c r="B414" s="261"/>
      <c r="C414" s="262"/>
      <c r="D414" s="262"/>
      <c r="E414" s="262"/>
      <c r="F414" s="262"/>
      <c r="G414" s="262"/>
      <c r="H414" s="262"/>
      <c r="I414" s="262"/>
      <c r="J414" s="262"/>
      <c r="K414" s="262"/>
      <c r="L414" s="262"/>
      <c r="M414" s="262"/>
      <c r="N414" s="262"/>
      <c r="O414" s="263"/>
      <c r="P414" s="263"/>
      <c r="Q414" s="263"/>
      <c r="R414" s="263"/>
      <c r="S414" s="263"/>
      <c r="T414" s="263"/>
      <c r="U414" s="263"/>
      <c r="V414" s="263"/>
      <c r="W414" s="263"/>
      <c r="X414" s="263"/>
      <c r="Y414" s="263"/>
      <c r="Z414" s="263"/>
      <c r="AA414" s="263"/>
      <c r="AB414" s="263"/>
      <c r="AC414" s="263"/>
      <c r="AD414" s="263"/>
    </row>
    <row r="415" spans="1:30" s="144" customFormat="1" x14ac:dyDescent="0.25">
      <c r="A415" s="260"/>
      <c r="B415" s="261"/>
      <c r="C415" s="262"/>
      <c r="D415" s="262"/>
      <c r="E415" s="262"/>
      <c r="F415" s="262"/>
      <c r="G415" s="262"/>
      <c r="H415" s="262"/>
      <c r="I415" s="262"/>
      <c r="J415" s="262"/>
      <c r="K415" s="262"/>
      <c r="L415" s="262"/>
      <c r="M415" s="262"/>
      <c r="N415" s="262"/>
      <c r="O415" s="263"/>
      <c r="P415" s="263"/>
      <c r="Q415" s="263"/>
      <c r="R415" s="263"/>
      <c r="S415" s="263"/>
      <c r="T415" s="263"/>
      <c r="U415" s="263"/>
      <c r="V415" s="263"/>
      <c r="W415" s="263"/>
      <c r="X415" s="263"/>
      <c r="Y415" s="263"/>
      <c r="Z415" s="263"/>
      <c r="AA415" s="263"/>
      <c r="AB415" s="263"/>
      <c r="AC415" s="263"/>
      <c r="AD415" s="263"/>
    </row>
    <row r="416" spans="1:30" s="144" customFormat="1" x14ac:dyDescent="0.25">
      <c r="A416" s="260"/>
      <c r="B416" s="261"/>
      <c r="C416" s="262"/>
      <c r="D416" s="262"/>
      <c r="E416" s="262"/>
      <c r="F416" s="262"/>
      <c r="G416" s="262"/>
      <c r="H416" s="262"/>
      <c r="I416" s="262"/>
      <c r="J416" s="262"/>
      <c r="K416" s="262"/>
      <c r="L416" s="262"/>
      <c r="M416" s="262"/>
      <c r="N416" s="262"/>
      <c r="O416" s="263"/>
      <c r="P416" s="263"/>
      <c r="Q416" s="263"/>
      <c r="R416" s="263"/>
      <c r="S416" s="263"/>
      <c r="T416" s="263"/>
      <c r="U416" s="263"/>
      <c r="V416" s="263"/>
      <c r="W416" s="263"/>
      <c r="X416" s="263"/>
      <c r="Y416" s="263"/>
      <c r="Z416" s="263"/>
      <c r="AA416" s="263"/>
      <c r="AB416" s="263"/>
      <c r="AC416" s="263"/>
      <c r="AD416" s="263"/>
    </row>
    <row r="417" spans="1:30" s="144" customFormat="1" x14ac:dyDescent="0.25">
      <c r="A417" s="260"/>
      <c r="B417" s="261"/>
      <c r="C417" s="262"/>
      <c r="D417" s="262"/>
      <c r="E417" s="262"/>
      <c r="F417" s="262"/>
      <c r="G417" s="262"/>
      <c r="H417" s="262"/>
      <c r="I417" s="262"/>
      <c r="J417" s="262"/>
      <c r="K417" s="262"/>
      <c r="L417" s="262"/>
      <c r="M417" s="262"/>
      <c r="N417" s="262"/>
      <c r="O417" s="263"/>
      <c r="P417" s="263"/>
      <c r="Q417" s="263"/>
      <c r="R417" s="263"/>
      <c r="S417" s="263"/>
      <c r="T417" s="263"/>
      <c r="U417" s="263"/>
      <c r="V417" s="263"/>
      <c r="W417" s="263"/>
      <c r="X417" s="263"/>
      <c r="Y417" s="263"/>
      <c r="Z417" s="263"/>
      <c r="AA417" s="263"/>
      <c r="AB417" s="263"/>
      <c r="AC417" s="263"/>
      <c r="AD417" s="263"/>
    </row>
    <row r="418" spans="1:30" s="144" customFormat="1" x14ac:dyDescent="0.25">
      <c r="A418" s="260"/>
      <c r="B418" s="261"/>
      <c r="C418" s="262"/>
      <c r="D418" s="262"/>
      <c r="E418" s="262"/>
      <c r="F418" s="262"/>
      <c r="G418" s="262"/>
      <c r="H418" s="262"/>
      <c r="I418" s="262"/>
      <c r="J418" s="262"/>
      <c r="K418" s="262"/>
      <c r="L418" s="262"/>
      <c r="M418" s="262"/>
      <c r="N418" s="262"/>
      <c r="O418" s="263"/>
      <c r="P418" s="263"/>
      <c r="Q418" s="263"/>
      <c r="R418" s="263"/>
      <c r="S418" s="263"/>
      <c r="T418" s="263"/>
      <c r="U418" s="263"/>
      <c r="V418" s="263"/>
      <c r="W418" s="263"/>
      <c r="X418" s="263"/>
      <c r="Y418" s="263"/>
      <c r="Z418" s="263"/>
      <c r="AA418" s="263"/>
      <c r="AB418" s="263"/>
      <c r="AC418" s="263"/>
      <c r="AD418" s="263"/>
    </row>
    <row r="419" spans="1:30" s="144" customFormat="1" x14ac:dyDescent="0.25">
      <c r="A419" s="260"/>
      <c r="B419" s="261"/>
      <c r="C419" s="262"/>
      <c r="D419" s="262"/>
      <c r="E419" s="262"/>
      <c r="F419" s="262"/>
      <c r="G419" s="262"/>
      <c r="H419" s="262"/>
      <c r="I419" s="262"/>
      <c r="J419" s="262"/>
      <c r="K419" s="262"/>
      <c r="L419" s="262"/>
      <c r="M419" s="262"/>
      <c r="N419" s="262"/>
      <c r="O419" s="263"/>
      <c r="P419" s="263"/>
      <c r="Q419" s="263"/>
      <c r="R419" s="263"/>
      <c r="S419" s="263"/>
      <c r="T419" s="263"/>
      <c r="U419" s="263"/>
      <c r="V419" s="263"/>
      <c r="W419" s="263"/>
      <c r="X419" s="263"/>
      <c r="Y419" s="263"/>
      <c r="Z419" s="263"/>
      <c r="AA419" s="263"/>
      <c r="AB419" s="263"/>
      <c r="AC419" s="263"/>
      <c r="AD419" s="263"/>
    </row>
    <row r="420" spans="1:30" s="144" customFormat="1" x14ac:dyDescent="0.25">
      <c r="A420" s="260"/>
      <c r="B420" s="261"/>
      <c r="C420" s="262"/>
      <c r="D420" s="262"/>
      <c r="E420" s="262"/>
      <c r="F420" s="262"/>
      <c r="G420" s="262"/>
      <c r="H420" s="262"/>
      <c r="I420" s="262"/>
      <c r="J420" s="262"/>
      <c r="K420" s="262"/>
      <c r="L420" s="262"/>
      <c r="M420" s="262"/>
      <c r="N420" s="262"/>
      <c r="O420" s="263"/>
      <c r="P420" s="263"/>
      <c r="Q420" s="263"/>
      <c r="R420" s="263"/>
      <c r="S420" s="263"/>
      <c r="T420" s="263"/>
      <c r="U420" s="263"/>
      <c r="V420" s="263"/>
      <c r="W420" s="263"/>
      <c r="X420" s="263"/>
      <c r="Y420" s="263"/>
      <c r="Z420" s="263"/>
      <c r="AA420" s="263"/>
      <c r="AB420" s="263"/>
      <c r="AC420" s="263"/>
      <c r="AD420" s="263"/>
    </row>
    <row r="421" spans="1:30" s="144" customFormat="1" x14ac:dyDescent="0.25">
      <c r="A421" s="260"/>
      <c r="B421" s="261"/>
      <c r="C421" s="262"/>
      <c r="D421" s="262"/>
      <c r="E421" s="262"/>
      <c r="F421" s="262"/>
      <c r="G421" s="262"/>
      <c r="H421" s="262"/>
      <c r="I421" s="262"/>
      <c r="J421" s="262"/>
      <c r="K421" s="262"/>
      <c r="L421" s="262"/>
      <c r="M421" s="262"/>
      <c r="N421" s="262"/>
      <c r="O421" s="263"/>
      <c r="P421" s="263"/>
      <c r="Q421" s="263"/>
      <c r="R421" s="263"/>
      <c r="S421" s="263"/>
      <c r="T421" s="263"/>
      <c r="U421" s="263"/>
      <c r="V421" s="263"/>
      <c r="W421" s="263"/>
      <c r="X421" s="263"/>
      <c r="Y421" s="263"/>
      <c r="Z421" s="263"/>
      <c r="AA421" s="263"/>
      <c r="AB421" s="263"/>
      <c r="AC421" s="263"/>
      <c r="AD421" s="263"/>
    </row>
    <row r="422" spans="1:30" s="144" customFormat="1" x14ac:dyDescent="0.25">
      <c r="A422" s="260"/>
      <c r="B422" s="261"/>
      <c r="C422" s="262"/>
      <c r="D422" s="262"/>
      <c r="E422" s="262"/>
      <c r="F422" s="262"/>
      <c r="G422" s="262"/>
      <c r="H422" s="262"/>
      <c r="I422" s="262"/>
      <c r="J422" s="262"/>
      <c r="K422" s="262"/>
      <c r="L422" s="262"/>
      <c r="M422" s="262"/>
      <c r="N422" s="262"/>
      <c r="O422" s="263"/>
      <c r="P422" s="263"/>
      <c r="Q422" s="263"/>
      <c r="R422" s="263"/>
      <c r="S422" s="263"/>
      <c r="T422" s="263"/>
      <c r="U422" s="263"/>
      <c r="V422" s="263"/>
      <c r="W422" s="263"/>
      <c r="X422" s="263"/>
      <c r="Y422" s="263"/>
      <c r="Z422" s="263"/>
      <c r="AA422" s="263"/>
      <c r="AB422" s="263"/>
      <c r="AC422" s="263"/>
      <c r="AD422" s="263"/>
    </row>
    <row r="423" spans="1:30" s="144" customFormat="1" x14ac:dyDescent="0.25">
      <c r="A423" s="260"/>
      <c r="B423" s="261"/>
      <c r="C423" s="262"/>
      <c r="D423" s="262"/>
      <c r="E423" s="262"/>
      <c r="F423" s="262"/>
      <c r="G423" s="262"/>
      <c r="H423" s="262"/>
      <c r="I423" s="262"/>
      <c r="J423" s="262"/>
      <c r="K423" s="262"/>
      <c r="L423" s="262"/>
      <c r="M423" s="262"/>
      <c r="N423" s="262"/>
      <c r="O423" s="263"/>
      <c r="P423" s="263"/>
      <c r="Q423" s="263"/>
      <c r="R423" s="263"/>
      <c r="S423" s="263"/>
      <c r="T423" s="263"/>
      <c r="U423" s="263"/>
      <c r="V423" s="263"/>
      <c r="W423" s="263"/>
      <c r="X423" s="263"/>
      <c r="Y423" s="263"/>
      <c r="Z423" s="263"/>
      <c r="AA423" s="263"/>
      <c r="AB423" s="263"/>
      <c r="AC423" s="263"/>
      <c r="AD423" s="263"/>
    </row>
    <row r="424" spans="1:30" s="144" customFormat="1" x14ac:dyDescent="0.25">
      <c r="A424" s="260"/>
      <c r="B424" s="261"/>
      <c r="C424" s="262"/>
      <c r="D424" s="262"/>
      <c r="E424" s="262"/>
      <c r="F424" s="262"/>
      <c r="G424" s="262"/>
      <c r="H424" s="262"/>
      <c r="I424" s="262"/>
      <c r="J424" s="262"/>
      <c r="K424" s="262"/>
      <c r="L424" s="262"/>
      <c r="M424" s="262"/>
      <c r="N424" s="262"/>
      <c r="O424" s="263"/>
      <c r="P424" s="263"/>
      <c r="Q424" s="263"/>
      <c r="R424" s="263"/>
      <c r="S424" s="263"/>
      <c r="T424" s="263"/>
      <c r="U424" s="263"/>
      <c r="V424" s="263"/>
      <c r="W424" s="263"/>
      <c r="X424" s="263"/>
      <c r="Y424" s="263"/>
      <c r="Z424" s="263"/>
      <c r="AA424" s="263"/>
      <c r="AB424" s="263"/>
      <c r="AC424" s="263"/>
      <c r="AD424" s="263"/>
    </row>
    <row r="425" spans="1:30" s="144" customFormat="1" x14ac:dyDescent="0.25">
      <c r="A425" s="260"/>
      <c r="B425" s="261"/>
      <c r="C425" s="262"/>
      <c r="D425" s="262"/>
      <c r="E425" s="262"/>
      <c r="F425" s="262"/>
      <c r="G425" s="262"/>
      <c r="H425" s="262"/>
      <c r="I425" s="262"/>
      <c r="J425" s="262"/>
      <c r="K425" s="262"/>
      <c r="L425" s="262"/>
      <c r="M425" s="262"/>
      <c r="N425" s="262"/>
      <c r="O425" s="263"/>
      <c r="P425" s="263"/>
      <c r="Q425" s="263"/>
      <c r="R425" s="263"/>
      <c r="S425" s="263"/>
      <c r="T425" s="263"/>
      <c r="U425" s="263"/>
      <c r="V425" s="263"/>
      <c r="W425" s="263"/>
      <c r="X425" s="263"/>
      <c r="Y425" s="263"/>
      <c r="Z425" s="263"/>
      <c r="AA425" s="263"/>
      <c r="AB425" s="263"/>
      <c r="AC425" s="263"/>
      <c r="AD425" s="263"/>
    </row>
    <row r="426" spans="1:30" s="144" customFormat="1" x14ac:dyDescent="0.25">
      <c r="A426" s="260"/>
      <c r="B426" s="261"/>
      <c r="C426" s="262"/>
      <c r="D426" s="262"/>
      <c r="E426" s="262"/>
      <c r="F426" s="262"/>
      <c r="G426" s="262"/>
      <c r="H426" s="262"/>
      <c r="I426" s="262"/>
      <c r="J426" s="262"/>
      <c r="K426" s="262"/>
      <c r="L426" s="262"/>
      <c r="M426" s="262"/>
      <c r="N426" s="262"/>
      <c r="O426" s="263"/>
      <c r="P426" s="263"/>
      <c r="Q426" s="263"/>
      <c r="R426" s="263"/>
      <c r="S426" s="263"/>
      <c r="T426" s="263"/>
      <c r="U426" s="263"/>
      <c r="V426" s="263"/>
      <c r="W426" s="263"/>
      <c r="X426" s="263"/>
      <c r="Y426" s="263"/>
      <c r="Z426" s="263"/>
      <c r="AA426" s="263"/>
      <c r="AB426" s="263"/>
      <c r="AC426" s="263"/>
      <c r="AD426" s="263"/>
    </row>
    <row r="427" spans="1:30" s="144" customFormat="1" x14ac:dyDescent="0.25">
      <c r="A427" s="260"/>
      <c r="B427" s="261"/>
      <c r="C427" s="262"/>
      <c r="D427" s="262"/>
      <c r="E427" s="262"/>
      <c r="F427" s="262"/>
      <c r="G427" s="262"/>
      <c r="H427" s="262"/>
      <c r="I427" s="262"/>
      <c r="J427" s="262"/>
      <c r="K427" s="262"/>
      <c r="L427" s="262"/>
      <c r="M427" s="262"/>
      <c r="N427" s="262"/>
      <c r="O427" s="263"/>
      <c r="P427" s="263"/>
      <c r="Q427" s="263"/>
      <c r="R427" s="263"/>
      <c r="S427" s="263"/>
      <c r="T427" s="263"/>
      <c r="U427" s="263"/>
      <c r="V427" s="263"/>
      <c r="W427" s="263"/>
      <c r="X427" s="263"/>
      <c r="Y427" s="263"/>
      <c r="Z427" s="263"/>
      <c r="AA427" s="263"/>
      <c r="AB427" s="263"/>
      <c r="AC427" s="263"/>
      <c r="AD427" s="263"/>
    </row>
    <row r="428" spans="1:30" s="144" customFormat="1" x14ac:dyDescent="0.25">
      <c r="A428" s="260"/>
      <c r="B428" s="261"/>
      <c r="C428" s="262"/>
      <c r="D428" s="262"/>
      <c r="E428" s="262"/>
      <c r="F428" s="262"/>
      <c r="G428" s="262"/>
      <c r="H428" s="262"/>
      <c r="I428" s="262"/>
      <c r="J428" s="262"/>
      <c r="K428" s="262"/>
      <c r="L428" s="262"/>
      <c r="M428" s="262"/>
      <c r="N428" s="262"/>
      <c r="O428" s="263"/>
      <c r="P428" s="263"/>
      <c r="Q428" s="263"/>
      <c r="R428" s="263"/>
      <c r="S428" s="263"/>
      <c r="T428" s="263"/>
      <c r="U428" s="263"/>
      <c r="V428" s="263"/>
      <c r="W428" s="263"/>
      <c r="X428" s="263"/>
      <c r="Y428" s="263"/>
      <c r="Z428" s="263"/>
      <c r="AA428" s="263"/>
      <c r="AB428" s="263"/>
      <c r="AC428" s="263"/>
      <c r="AD428" s="263"/>
    </row>
    <row r="429" spans="1:30" s="144" customFormat="1" x14ac:dyDescent="0.25">
      <c r="A429" s="260"/>
      <c r="B429" s="261"/>
      <c r="C429" s="262"/>
      <c r="D429" s="262"/>
      <c r="E429" s="262"/>
      <c r="F429" s="262"/>
      <c r="G429" s="262"/>
      <c r="H429" s="262"/>
      <c r="I429" s="262"/>
      <c r="J429" s="262"/>
      <c r="K429" s="262"/>
      <c r="L429" s="262"/>
      <c r="M429" s="262"/>
      <c r="N429" s="262"/>
      <c r="O429" s="263"/>
      <c r="P429" s="263"/>
      <c r="Q429" s="263"/>
      <c r="R429" s="263"/>
      <c r="S429" s="263"/>
      <c r="T429" s="263"/>
      <c r="U429" s="263"/>
      <c r="V429" s="263"/>
      <c r="W429" s="263"/>
      <c r="X429" s="263"/>
      <c r="Y429" s="263"/>
      <c r="Z429" s="263"/>
      <c r="AA429" s="263"/>
      <c r="AB429" s="263"/>
      <c r="AC429" s="263"/>
      <c r="AD429" s="263"/>
    </row>
    <row r="430" spans="1:30" s="144" customFormat="1" x14ac:dyDescent="0.25">
      <c r="A430" s="260"/>
      <c r="B430" s="261"/>
      <c r="C430" s="262"/>
      <c r="D430" s="262"/>
      <c r="E430" s="262"/>
      <c r="F430" s="262"/>
      <c r="G430" s="262"/>
      <c r="H430" s="262"/>
      <c r="I430" s="262"/>
      <c r="J430" s="262"/>
      <c r="K430" s="262"/>
      <c r="L430" s="262"/>
      <c r="M430" s="262"/>
      <c r="N430" s="262"/>
      <c r="O430" s="263"/>
      <c r="P430" s="263"/>
      <c r="Q430" s="263"/>
      <c r="R430" s="263"/>
      <c r="S430" s="263"/>
      <c r="T430" s="263"/>
      <c r="U430" s="263"/>
      <c r="V430" s="263"/>
      <c r="W430" s="263"/>
      <c r="X430" s="263"/>
      <c r="Y430" s="263"/>
      <c r="Z430" s="263"/>
      <c r="AA430" s="263"/>
      <c r="AB430" s="263"/>
      <c r="AC430" s="263"/>
      <c r="AD430" s="263"/>
    </row>
    <row r="431" spans="1:30" s="144" customFormat="1" x14ac:dyDescent="0.25">
      <c r="A431" s="260"/>
      <c r="B431" s="261"/>
      <c r="C431" s="262"/>
      <c r="D431" s="262"/>
      <c r="E431" s="262"/>
      <c r="F431" s="262"/>
      <c r="G431" s="262"/>
      <c r="H431" s="262"/>
      <c r="I431" s="262"/>
      <c r="J431" s="262"/>
      <c r="K431" s="262"/>
      <c r="L431" s="262"/>
      <c r="M431" s="262"/>
      <c r="N431" s="262"/>
      <c r="O431" s="263"/>
      <c r="P431" s="263"/>
      <c r="Q431" s="263"/>
      <c r="R431" s="263"/>
      <c r="S431" s="263"/>
      <c r="T431" s="263"/>
      <c r="U431" s="263"/>
      <c r="V431" s="263"/>
      <c r="W431" s="263"/>
      <c r="X431" s="263"/>
      <c r="Y431" s="263"/>
      <c r="Z431" s="263"/>
      <c r="AA431" s="263"/>
      <c r="AB431" s="263"/>
      <c r="AC431" s="263"/>
      <c r="AD431" s="263"/>
    </row>
    <row r="432" spans="1:30" s="144" customFormat="1" x14ac:dyDescent="0.25">
      <c r="A432" s="260"/>
      <c r="B432" s="261"/>
      <c r="C432" s="262"/>
      <c r="D432" s="262"/>
      <c r="E432" s="262"/>
      <c r="F432" s="262"/>
      <c r="G432" s="262"/>
      <c r="H432" s="262"/>
      <c r="I432" s="262"/>
      <c r="J432" s="262"/>
      <c r="K432" s="262"/>
      <c r="L432" s="262"/>
      <c r="M432" s="262"/>
      <c r="N432" s="262"/>
      <c r="O432" s="263"/>
      <c r="P432" s="263"/>
      <c r="Q432" s="263"/>
      <c r="R432" s="263"/>
      <c r="S432" s="263"/>
      <c r="T432" s="263"/>
      <c r="U432" s="263"/>
      <c r="V432" s="263"/>
      <c r="W432" s="263"/>
      <c r="X432" s="263"/>
      <c r="Y432" s="263"/>
      <c r="Z432" s="263"/>
      <c r="AA432" s="263"/>
      <c r="AB432" s="263"/>
      <c r="AC432" s="263"/>
      <c r="AD432" s="263"/>
    </row>
    <row r="433" spans="1:30" s="144" customFormat="1" x14ac:dyDescent="0.25">
      <c r="A433" s="260"/>
      <c r="B433" s="261"/>
      <c r="C433" s="262"/>
      <c r="D433" s="262"/>
      <c r="E433" s="262"/>
      <c r="F433" s="262"/>
      <c r="G433" s="262"/>
      <c r="H433" s="262"/>
      <c r="I433" s="262"/>
      <c r="J433" s="262"/>
      <c r="K433" s="262"/>
      <c r="L433" s="262"/>
      <c r="M433" s="262"/>
      <c r="N433" s="262"/>
      <c r="O433" s="263"/>
      <c r="P433" s="263"/>
      <c r="Q433" s="263"/>
      <c r="R433" s="263"/>
      <c r="S433" s="263"/>
      <c r="T433" s="263"/>
      <c r="U433" s="263"/>
      <c r="V433" s="263"/>
      <c r="W433" s="263"/>
      <c r="X433" s="263"/>
      <c r="Y433" s="263"/>
      <c r="Z433" s="263"/>
      <c r="AA433" s="263"/>
      <c r="AB433" s="263"/>
      <c r="AC433" s="263"/>
      <c r="AD433" s="263"/>
    </row>
    <row r="434" spans="1:30" s="144" customFormat="1" x14ac:dyDescent="0.25">
      <c r="A434" s="260"/>
      <c r="B434" s="261"/>
      <c r="C434" s="262"/>
      <c r="D434" s="262"/>
      <c r="E434" s="262"/>
      <c r="F434" s="262"/>
      <c r="G434" s="262"/>
      <c r="H434" s="262"/>
      <c r="I434" s="262"/>
      <c r="J434" s="262"/>
      <c r="K434" s="262"/>
      <c r="L434" s="262"/>
      <c r="M434" s="262"/>
      <c r="N434" s="262"/>
      <c r="O434" s="263"/>
      <c r="P434" s="263"/>
      <c r="Q434" s="263"/>
      <c r="R434" s="263"/>
      <c r="S434" s="263"/>
      <c r="T434" s="263"/>
      <c r="U434" s="263"/>
      <c r="V434" s="263"/>
      <c r="W434" s="263"/>
      <c r="X434" s="263"/>
      <c r="Y434" s="263"/>
      <c r="Z434" s="263"/>
      <c r="AA434" s="263"/>
      <c r="AB434" s="263"/>
      <c r="AC434" s="263"/>
      <c r="AD434" s="263"/>
    </row>
    <row r="435" spans="1:30" s="144" customFormat="1" x14ac:dyDescent="0.25">
      <c r="A435" s="260"/>
      <c r="B435" s="261"/>
      <c r="C435" s="262"/>
      <c r="D435" s="262"/>
      <c r="E435" s="262"/>
      <c r="F435" s="262"/>
      <c r="G435" s="262"/>
      <c r="H435" s="262"/>
      <c r="I435" s="262"/>
      <c r="J435" s="262"/>
      <c r="K435" s="262"/>
      <c r="L435" s="262"/>
      <c r="M435" s="262"/>
      <c r="N435" s="262"/>
      <c r="O435" s="263"/>
      <c r="P435" s="263"/>
      <c r="Q435" s="263"/>
      <c r="R435" s="263"/>
      <c r="S435" s="263"/>
      <c r="T435" s="263"/>
      <c r="U435" s="263"/>
      <c r="V435" s="263"/>
      <c r="W435" s="263"/>
      <c r="X435" s="263"/>
      <c r="Y435" s="263"/>
      <c r="Z435" s="263"/>
      <c r="AA435" s="263"/>
      <c r="AB435" s="263"/>
      <c r="AC435" s="263"/>
      <c r="AD435" s="263"/>
    </row>
    <row r="436" spans="1:30" s="144" customFormat="1" x14ac:dyDescent="0.25">
      <c r="A436" s="260"/>
      <c r="B436" s="261"/>
      <c r="C436" s="262"/>
      <c r="D436" s="262"/>
      <c r="E436" s="262"/>
      <c r="F436" s="262"/>
      <c r="G436" s="262"/>
      <c r="H436" s="262"/>
      <c r="I436" s="262"/>
      <c r="J436" s="262"/>
      <c r="K436" s="262"/>
      <c r="L436" s="262"/>
      <c r="M436" s="262"/>
      <c r="N436" s="262"/>
      <c r="O436" s="263"/>
      <c r="P436" s="263"/>
      <c r="Q436" s="263"/>
      <c r="R436" s="263"/>
      <c r="S436" s="263"/>
      <c r="T436" s="263"/>
      <c r="U436" s="263"/>
      <c r="V436" s="263"/>
      <c r="W436" s="263"/>
      <c r="X436" s="263"/>
      <c r="Y436" s="263"/>
      <c r="Z436" s="263"/>
      <c r="AA436" s="263"/>
      <c r="AB436" s="263"/>
      <c r="AC436" s="263"/>
      <c r="AD436" s="263"/>
    </row>
    <row r="437" spans="1:30" s="144" customFormat="1" x14ac:dyDescent="0.25">
      <c r="A437" s="260"/>
      <c r="B437" s="261"/>
      <c r="C437" s="262"/>
      <c r="D437" s="262"/>
      <c r="E437" s="262"/>
      <c r="F437" s="262"/>
      <c r="G437" s="262"/>
      <c r="H437" s="262"/>
      <c r="I437" s="262"/>
      <c r="J437" s="262"/>
      <c r="K437" s="262"/>
      <c r="L437" s="262"/>
      <c r="M437" s="262"/>
      <c r="N437" s="262"/>
      <c r="O437" s="263"/>
      <c r="P437" s="263"/>
      <c r="Q437" s="263"/>
      <c r="R437" s="263"/>
      <c r="S437" s="263"/>
      <c r="T437" s="263"/>
      <c r="U437" s="263"/>
      <c r="V437" s="263"/>
      <c r="W437" s="263"/>
      <c r="X437" s="263"/>
      <c r="Y437" s="263"/>
      <c r="Z437" s="263"/>
      <c r="AA437" s="263"/>
      <c r="AB437" s="263"/>
      <c r="AC437" s="263"/>
      <c r="AD437" s="263"/>
    </row>
    <row r="438" spans="1:30" s="144" customFormat="1" x14ac:dyDescent="0.25">
      <c r="A438" s="260"/>
      <c r="B438" s="261"/>
      <c r="C438" s="262"/>
      <c r="D438" s="262"/>
      <c r="E438" s="262"/>
      <c r="F438" s="262"/>
      <c r="G438" s="262"/>
      <c r="H438" s="262"/>
      <c r="I438" s="262"/>
      <c r="J438" s="262"/>
      <c r="K438" s="262"/>
      <c r="L438" s="262"/>
      <c r="M438" s="262"/>
      <c r="N438" s="262"/>
      <c r="O438" s="263"/>
      <c r="P438" s="263"/>
      <c r="Q438" s="263"/>
      <c r="R438" s="263"/>
      <c r="S438" s="263"/>
      <c r="T438" s="263"/>
      <c r="U438" s="263"/>
      <c r="V438" s="263"/>
      <c r="W438" s="263"/>
      <c r="X438" s="263"/>
      <c r="Y438" s="263"/>
      <c r="Z438" s="263"/>
      <c r="AA438" s="263"/>
      <c r="AB438" s="263"/>
      <c r="AC438" s="263"/>
      <c r="AD438" s="263"/>
    </row>
    <row r="439" spans="1:30" s="144" customFormat="1" x14ac:dyDescent="0.25">
      <c r="A439" s="260"/>
      <c r="B439" s="261"/>
      <c r="C439" s="262"/>
      <c r="D439" s="262"/>
      <c r="E439" s="262"/>
      <c r="F439" s="262"/>
      <c r="G439" s="262"/>
      <c r="H439" s="262"/>
      <c r="I439" s="262"/>
      <c r="J439" s="262"/>
      <c r="K439" s="262"/>
      <c r="L439" s="262"/>
      <c r="M439" s="262"/>
      <c r="N439" s="262"/>
      <c r="O439" s="263"/>
      <c r="P439" s="263"/>
      <c r="Q439" s="263"/>
      <c r="R439" s="263"/>
      <c r="S439" s="263"/>
      <c r="T439" s="263"/>
      <c r="U439" s="263"/>
      <c r="V439" s="263"/>
      <c r="W439" s="263"/>
      <c r="X439" s="263"/>
      <c r="Y439" s="263"/>
      <c r="Z439" s="263"/>
      <c r="AA439" s="263"/>
      <c r="AB439" s="263"/>
      <c r="AC439" s="263"/>
      <c r="AD439" s="263"/>
    </row>
    <row r="440" spans="1:30" s="144" customFormat="1" x14ac:dyDescent="0.25">
      <c r="A440" s="260"/>
      <c r="B440" s="261"/>
      <c r="C440" s="262"/>
      <c r="D440" s="262"/>
      <c r="E440" s="262"/>
      <c r="F440" s="262"/>
      <c r="G440" s="262"/>
      <c r="H440" s="262"/>
      <c r="I440" s="262"/>
      <c r="J440" s="262"/>
      <c r="K440" s="262"/>
      <c r="L440" s="262"/>
      <c r="M440" s="262"/>
      <c r="N440" s="262"/>
      <c r="O440" s="263"/>
      <c r="P440" s="263"/>
      <c r="Q440" s="263"/>
      <c r="R440" s="263"/>
      <c r="S440" s="263"/>
      <c r="T440" s="263"/>
      <c r="U440" s="263"/>
      <c r="V440" s="263"/>
      <c r="W440" s="263"/>
      <c r="X440" s="263"/>
      <c r="Y440" s="263"/>
      <c r="Z440" s="263"/>
      <c r="AA440" s="263"/>
      <c r="AB440" s="263"/>
      <c r="AC440" s="263"/>
      <c r="AD440" s="263"/>
    </row>
    <row r="441" spans="1:30" s="144" customFormat="1" x14ac:dyDescent="0.25">
      <c r="A441" s="260"/>
      <c r="B441" s="261"/>
      <c r="C441" s="262"/>
      <c r="D441" s="262"/>
      <c r="E441" s="262"/>
      <c r="F441" s="262"/>
      <c r="G441" s="262"/>
      <c r="H441" s="262"/>
      <c r="I441" s="262"/>
      <c r="J441" s="262"/>
      <c r="K441" s="262"/>
      <c r="L441" s="262"/>
      <c r="M441" s="262"/>
      <c r="N441" s="262"/>
      <c r="O441" s="263"/>
      <c r="P441" s="263"/>
      <c r="Q441" s="263"/>
      <c r="R441" s="263"/>
      <c r="S441" s="263"/>
      <c r="T441" s="263"/>
      <c r="U441" s="263"/>
      <c r="V441" s="263"/>
      <c r="W441" s="263"/>
      <c r="X441" s="263"/>
      <c r="Y441" s="263"/>
      <c r="Z441" s="263"/>
      <c r="AA441" s="263"/>
      <c r="AB441" s="263"/>
      <c r="AC441" s="263"/>
      <c r="AD441" s="263"/>
    </row>
    <row r="442" spans="1:30" s="144" customFormat="1" x14ac:dyDescent="0.25">
      <c r="A442" s="260"/>
      <c r="B442" s="261"/>
      <c r="C442" s="262"/>
      <c r="D442" s="262"/>
      <c r="E442" s="262"/>
      <c r="F442" s="262"/>
      <c r="G442" s="262"/>
      <c r="H442" s="262"/>
      <c r="I442" s="262"/>
      <c r="J442" s="262"/>
      <c r="K442" s="262"/>
      <c r="L442" s="262"/>
      <c r="M442" s="262"/>
      <c r="N442" s="262"/>
      <c r="O442" s="263"/>
      <c r="P442" s="263"/>
      <c r="Q442" s="263"/>
      <c r="R442" s="263"/>
      <c r="S442" s="263"/>
      <c r="T442" s="263"/>
      <c r="U442" s="263"/>
      <c r="V442" s="263"/>
      <c r="W442" s="263"/>
      <c r="X442" s="263"/>
      <c r="Y442" s="263"/>
      <c r="Z442" s="263"/>
      <c r="AA442" s="263"/>
      <c r="AB442" s="263"/>
      <c r="AC442" s="263"/>
      <c r="AD442" s="263"/>
    </row>
    <row r="443" spans="1:30" s="144" customFormat="1" x14ac:dyDescent="0.25">
      <c r="A443" s="260"/>
      <c r="B443" s="261"/>
      <c r="C443" s="262"/>
      <c r="D443" s="262"/>
      <c r="E443" s="262"/>
      <c r="F443" s="262"/>
      <c r="G443" s="262"/>
      <c r="H443" s="262"/>
      <c r="I443" s="262"/>
      <c r="J443" s="262"/>
      <c r="K443" s="262"/>
      <c r="L443" s="262"/>
      <c r="M443" s="262"/>
      <c r="N443" s="262"/>
      <c r="O443" s="263"/>
      <c r="P443" s="263"/>
      <c r="Q443" s="263"/>
      <c r="R443" s="263"/>
      <c r="S443" s="263"/>
      <c r="T443" s="263"/>
      <c r="U443" s="263"/>
      <c r="V443" s="263"/>
      <c r="W443" s="263"/>
      <c r="X443" s="263"/>
      <c r="Y443" s="263"/>
      <c r="Z443" s="263"/>
      <c r="AA443" s="263"/>
      <c r="AB443" s="263"/>
      <c r="AC443" s="263"/>
      <c r="AD443" s="263"/>
    </row>
    <row r="444" spans="1:30" s="144" customFormat="1" x14ac:dyDescent="0.25">
      <c r="A444" s="260"/>
      <c r="B444" s="261"/>
      <c r="C444" s="262"/>
      <c r="D444" s="262"/>
      <c r="E444" s="262"/>
      <c r="F444" s="262"/>
      <c r="G444" s="262"/>
      <c r="H444" s="262"/>
      <c r="I444" s="262"/>
      <c r="J444" s="262"/>
      <c r="K444" s="262"/>
      <c r="L444" s="262"/>
      <c r="M444" s="262"/>
      <c r="N444" s="262"/>
      <c r="O444" s="263"/>
      <c r="P444" s="263"/>
      <c r="Q444" s="263"/>
      <c r="R444" s="263"/>
      <c r="S444" s="263"/>
      <c r="T444" s="263"/>
      <c r="U444" s="263"/>
      <c r="V444" s="263"/>
      <c r="W444" s="263"/>
      <c r="X444" s="263"/>
      <c r="Y444" s="263"/>
      <c r="Z444" s="263"/>
      <c r="AA444" s="263"/>
      <c r="AB444" s="263"/>
      <c r="AC444" s="263"/>
      <c r="AD444" s="263"/>
    </row>
    <row r="445" spans="1:30" s="144" customFormat="1" x14ac:dyDescent="0.25">
      <c r="A445" s="260"/>
      <c r="B445" s="261"/>
      <c r="C445" s="262"/>
      <c r="D445" s="262"/>
      <c r="E445" s="262"/>
      <c r="F445" s="262"/>
      <c r="G445" s="262"/>
      <c r="H445" s="262"/>
      <c r="I445" s="262"/>
      <c r="J445" s="262"/>
      <c r="K445" s="262"/>
      <c r="L445" s="262"/>
      <c r="M445" s="262"/>
      <c r="N445" s="262"/>
      <c r="O445" s="263"/>
      <c r="P445" s="263"/>
      <c r="Q445" s="263"/>
      <c r="R445" s="263"/>
      <c r="S445" s="263"/>
      <c r="T445" s="263"/>
      <c r="U445" s="263"/>
      <c r="V445" s="263"/>
      <c r="W445" s="263"/>
      <c r="X445" s="263"/>
      <c r="Y445" s="263"/>
      <c r="Z445" s="263"/>
      <c r="AA445" s="263"/>
      <c r="AB445" s="263"/>
      <c r="AC445" s="263"/>
      <c r="AD445" s="263"/>
    </row>
    <row r="446" spans="1:30" s="144" customFormat="1" x14ac:dyDescent="0.25">
      <c r="A446" s="260"/>
      <c r="B446" s="261"/>
      <c r="C446" s="262"/>
      <c r="D446" s="262"/>
      <c r="E446" s="262"/>
      <c r="F446" s="262"/>
      <c r="G446" s="262"/>
      <c r="H446" s="262"/>
      <c r="I446" s="262"/>
      <c r="J446" s="262"/>
      <c r="K446" s="262"/>
      <c r="L446" s="262"/>
      <c r="M446" s="262"/>
      <c r="N446" s="262"/>
      <c r="O446" s="263"/>
      <c r="P446" s="263"/>
      <c r="Q446" s="263"/>
      <c r="R446" s="263"/>
      <c r="S446" s="263"/>
      <c r="T446" s="263"/>
      <c r="U446" s="263"/>
      <c r="V446" s="263"/>
      <c r="W446" s="263"/>
      <c r="X446" s="263"/>
      <c r="Y446" s="263"/>
      <c r="Z446" s="263"/>
      <c r="AA446" s="263"/>
      <c r="AB446" s="263"/>
      <c r="AC446" s="263"/>
      <c r="AD446" s="263"/>
    </row>
    <row r="447" spans="1:30" s="144" customFormat="1" x14ac:dyDescent="0.25">
      <c r="A447" s="260"/>
      <c r="B447" s="261"/>
      <c r="C447" s="262"/>
      <c r="D447" s="262"/>
      <c r="E447" s="262"/>
      <c r="F447" s="262"/>
      <c r="G447" s="262"/>
      <c r="H447" s="262"/>
      <c r="I447" s="262"/>
      <c r="J447" s="262"/>
      <c r="K447" s="262"/>
      <c r="L447" s="262"/>
      <c r="M447" s="262"/>
      <c r="N447" s="262"/>
      <c r="O447" s="263"/>
      <c r="P447" s="263"/>
      <c r="Q447" s="263"/>
      <c r="R447" s="263"/>
      <c r="S447" s="263"/>
      <c r="T447" s="263"/>
      <c r="U447" s="263"/>
      <c r="V447" s="263"/>
      <c r="W447" s="263"/>
      <c r="X447" s="263"/>
      <c r="Y447" s="263"/>
      <c r="Z447" s="263"/>
      <c r="AA447" s="263"/>
      <c r="AB447" s="263"/>
      <c r="AC447" s="263"/>
      <c r="AD447" s="263"/>
    </row>
    <row r="448" spans="1:30" s="144" customFormat="1" x14ac:dyDescent="0.25">
      <c r="A448" s="260"/>
      <c r="B448" s="261"/>
      <c r="C448" s="262"/>
      <c r="D448" s="262"/>
      <c r="E448" s="262"/>
      <c r="F448" s="262"/>
      <c r="G448" s="262"/>
      <c r="H448" s="262"/>
      <c r="I448" s="262"/>
      <c r="J448" s="262"/>
      <c r="K448" s="262"/>
      <c r="L448" s="262"/>
      <c r="M448" s="262"/>
      <c r="N448" s="262"/>
      <c r="O448" s="263"/>
      <c r="P448" s="263"/>
      <c r="Q448" s="263"/>
      <c r="R448" s="263"/>
      <c r="S448" s="263"/>
      <c r="T448" s="263"/>
      <c r="U448" s="263"/>
      <c r="V448" s="263"/>
      <c r="W448" s="263"/>
      <c r="X448" s="263"/>
      <c r="Y448" s="263"/>
      <c r="Z448" s="263"/>
      <c r="AA448" s="263"/>
      <c r="AB448" s="263"/>
      <c r="AC448" s="263"/>
      <c r="AD448" s="263"/>
    </row>
    <row r="449" spans="1:30" s="144" customFormat="1" x14ac:dyDescent="0.25">
      <c r="A449" s="260"/>
      <c r="B449" s="261"/>
      <c r="C449" s="262"/>
      <c r="D449" s="262"/>
      <c r="E449" s="262"/>
      <c r="F449" s="262"/>
      <c r="G449" s="262"/>
      <c r="H449" s="262"/>
      <c r="I449" s="262"/>
      <c r="J449" s="262"/>
      <c r="K449" s="262"/>
      <c r="L449" s="262"/>
      <c r="M449" s="262"/>
      <c r="N449" s="262"/>
      <c r="O449" s="263"/>
      <c r="P449" s="263"/>
      <c r="Q449" s="263"/>
      <c r="R449" s="263"/>
      <c r="S449" s="263"/>
      <c r="T449" s="263"/>
      <c r="U449" s="263"/>
      <c r="V449" s="263"/>
      <c r="W449" s="263"/>
      <c r="X449" s="263"/>
      <c r="Y449" s="263"/>
      <c r="Z449" s="263"/>
      <c r="AA449" s="263"/>
      <c r="AB449" s="263"/>
      <c r="AC449" s="263"/>
      <c r="AD449" s="263"/>
    </row>
    <row r="450" spans="1:30" s="144" customFormat="1" x14ac:dyDescent="0.25">
      <c r="A450" s="260"/>
      <c r="B450" s="261"/>
      <c r="C450" s="262"/>
      <c r="D450" s="262"/>
      <c r="E450" s="262"/>
      <c r="F450" s="262"/>
      <c r="G450" s="262"/>
      <c r="H450" s="262"/>
      <c r="I450" s="262"/>
      <c r="J450" s="262"/>
      <c r="K450" s="262"/>
      <c r="L450" s="262"/>
      <c r="M450" s="262"/>
      <c r="N450" s="262"/>
      <c r="O450" s="263"/>
      <c r="P450" s="263"/>
      <c r="Q450" s="263"/>
      <c r="R450" s="263"/>
      <c r="S450" s="263"/>
      <c r="T450" s="263"/>
      <c r="U450" s="263"/>
      <c r="V450" s="263"/>
      <c r="W450" s="263"/>
      <c r="X450" s="263"/>
      <c r="Y450" s="263"/>
      <c r="Z450" s="263"/>
      <c r="AA450" s="263"/>
      <c r="AB450" s="263"/>
      <c r="AC450" s="263"/>
      <c r="AD450" s="263"/>
    </row>
    <row r="451" spans="1:30" s="144" customFormat="1" x14ac:dyDescent="0.25">
      <c r="A451" s="260"/>
      <c r="B451" s="261"/>
      <c r="C451" s="262"/>
      <c r="D451" s="262"/>
      <c r="E451" s="262"/>
      <c r="F451" s="262"/>
      <c r="G451" s="262"/>
      <c r="H451" s="262"/>
      <c r="I451" s="262"/>
      <c r="J451" s="262"/>
      <c r="K451" s="262"/>
      <c r="L451" s="262"/>
      <c r="M451" s="262"/>
      <c r="N451" s="262"/>
      <c r="O451" s="263"/>
      <c r="P451" s="263"/>
      <c r="Q451" s="263"/>
      <c r="R451" s="263"/>
      <c r="S451" s="263"/>
      <c r="T451" s="263"/>
      <c r="U451" s="263"/>
      <c r="V451" s="263"/>
      <c r="W451" s="263"/>
      <c r="X451" s="263"/>
      <c r="Y451" s="263"/>
      <c r="Z451" s="263"/>
      <c r="AA451" s="263"/>
      <c r="AB451" s="263"/>
      <c r="AC451" s="263"/>
      <c r="AD451" s="263"/>
    </row>
    <row r="452" spans="1:30" s="144" customFormat="1" x14ac:dyDescent="0.25">
      <c r="A452" s="260"/>
      <c r="B452" s="261"/>
      <c r="C452" s="262"/>
      <c r="D452" s="262"/>
      <c r="E452" s="262"/>
      <c r="F452" s="262"/>
      <c r="G452" s="262"/>
      <c r="H452" s="262"/>
      <c r="I452" s="262"/>
      <c r="J452" s="262"/>
      <c r="K452" s="262"/>
      <c r="L452" s="262"/>
      <c r="M452" s="262"/>
      <c r="N452" s="262"/>
      <c r="O452" s="263"/>
      <c r="P452" s="263"/>
      <c r="Q452" s="263"/>
      <c r="R452" s="263"/>
      <c r="S452" s="263"/>
      <c r="T452" s="263"/>
      <c r="U452" s="263"/>
      <c r="V452" s="263"/>
      <c r="W452" s="263"/>
      <c r="X452" s="263"/>
      <c r="Y452" s="263"/>
      <c r="Z452" s="263"/>
      <c r="AA452" s="263"/>
      <c r="AB452" s="263"/>
      <c r="AC452" s="263"/>
      <c r="AD452" s="263"/>
    </row>
    <row r="453" spans="1:30" s="144" customFormat="1" x14ac:dyDescent="0.25">
      <c r="A453" s="260"/>
      <c r="B453" s="261"/>
      <c r="C453" s="262"/>
      <c r="D453" s="262"/>
      <c r="E453" s="262"/>
      <c r="F453" s="262"/>
      <c r="G453" s="262"/>
      <c r="H453" s="262"/>
      <c r="I453" s="262"/>
      <c r="J453" s="262"/>
      <c r="K453" s="262"/>
      <c r="L453" s="262"/>
      <c r="M453" s="262"/>
      <c r="N453" s="262"/>
      <c r="O453" s="263"/>
      <c r="P453" s="263"/>
      <c r="Q453" s="263"/>
      <c r="R453" s="263"/>
      <c r="S453" s="263"/>
      <c r="T453" s="263"/>
      <c r="U453" s="263"/>
      <c r="V453" s="263"/>
      <c r="W453" s="263"/>
      <c r="X453" s="263"/>
      <c r="Y453" s="263"/>
      <c r="Z453" s="263"/>
      <c r="AA453" s="263"/>
      <c r="AB453" s="263"/>
      <c r="AC453" s="263"/>
      <c r="AD453" s="263"/>
    </row>
    <row r="454" spans="1:30" s="144" customFormat="1" x14ac:dyDescent="0.25">
      <c r="A454" s="260"/>
      <c r="B454" s="261"/>
      <c r="C454" s="262"/>
      <c r="D454" s="262"/>
      <c r="E454" s="262"/>
      <c r="F454" s="262"/>
      <c r="G454" s="262"/>
      <c r="H454" s="262"/>
      <c r="I454" s="262"/>
      <c r="J454" s="262"/>
      <c r="K454" s="262"/>
      <c r="L454" s="262"/>
      <c r="M454" s="262"/>
      <c r="N454" s="262"/>
      <c r="O454" s="263"/>
      <c r="P454" s="263"/>
      <c r="Q454" s="263"/>
      <c r="R454" s="263"/>
      <c r="S454" s="263"/>
      <c r="T454" s="263"/>
      <c r="U454" s="263"/>
      <c r="V454" s="263"/>
      <c r="W454" s="263"/>
      <c r="X454" s="263"/>
      <c r="Y454" s="263"/>
      <c r="Z454" s="263"/>
      <c r="AA454" s="263"/>
      <c r="AB454" s="263"/>
      <c r="AC454" s="263"/>
      <c r="AD454" s="263"/>
    </row>
    <row r="455" spans="1:30" s="144" customFormat="1" x14ac:dyDescent="0.25">
      <c r="A455" s="260"/>
      <c r="B455" s="261"/>
      <c r="C455" s="262"/>
      <c r="D455" s="262"/>
      <c r="E455" s="262"/>
      <c r="F455" s="262"/>
      <c r="G455" s="262"/>
      <c r="H455" s="262"/>
      <c r="I455" s="262"/>
      <c r="J455" s="262"/>
      <c r="K455" s="262"/>
      <c r="L455" s="262"/>
      <c r="M455" s="262"/>
      <c r="N455" s="262"/>
      <c r="O455" s="263"/>
      <c r="P455" s="263"/>
      <c r="Q455" s="263"/>
      <c r="R455" s="263"/>
      <c r="S455" s="263"/>
      <c r="T455" s="263"/>
      <c r="U455" s="263"/>
      <c r="V455" s="263"/>
      <c r="W455" s="263"/>
      <c r="X455" s="263"/>
      <c r="Y455" s="263"/>
      <c r="Z455" s="263"/>
      <c r="AA455" s="263"/>
      <c r="AB455" s="263"/>
      <c r="AC455" s="263"/>
      <c r="AD455" s="263"/>
    </row>
    <row r="456" spans="1:30" s="144" customFormat="1" x14ac:dyDescent="0.25">
      <c r="A456" s="260"/>
      <c r="B456" s="261"/>
      <c r="C456" s="262"/>
      <c r="D456" s="262"/>
      <c r="E456" s="262"/>
      <c r="F456" s="262"/>
      <c r="G456" s="262"/>
      <c r="H456" s="262"/>
      <c r="I456" s="262"/>
      <c r="J456" s="262"/>
      <c r="K456" s="262"/>
      <c r="L456" s="262"/>
      <c r="M456" s="262"/>
      <c r="N456" s="262"/>
      <c r="O456" s="263"/>
      <c r="P456" s="263"/>
      <c r="Q456" s="263"/>
      <c r="R456" s="263"/>
      <c r="S456" s="263"/>
      <c r="T456" s="263"/>
      <c r="U456" s="263"/>
      <c r="V456" s="263"/>
      <c r="W456" s="263"/>
      <c r="X456" s="263"/>
      <c r="Y456" s="263"/>
      <c r="Z456" s="263"/>
      <c r="AA456" s="263"/>
      <c r="AB456" s="263"/>
      <c r="AC456" s="263"/>
      <c r="AD456" s="263"/>
    </row>
    <row r="457" spans="1:30" s="144" customFormat="1" x14ac:dyDescent="0.25">
      <c r="A457" s="260"/>
      <c r="B457" s="261"/>
      <c r="C457" s="262"/>
      <c r="D457" s="262"/>
      <c r="E457" s="262"/>
      <c r="F457" s="262"/>
      <c r="G457" s="262"/>
      <c r="H457" s="262"/>
      <c r="I457" s="262"/>
      <c r="J457" s="262"/>
      <c r="K457" s="262"/>
      <c r="L457" s="262"/>
      <c r="M457" s="262"/>
      <c r="N457" s="262"/>
      <c r="O457" s="263"/>
      <c r="P457" s="263"/>
      <c r="Q457" s="263"/>
      <c r="R457" s="263"/>
      <c r="S457" s="263"/>
      <c r="T457" s="263"/>
      <c r="U457" s="263"/>
      <c r="V457" s="263"/>
      <c r="W457" s="263"/>
      <c r="X457" s="263"/>
      <c r="Y457" s="263"/>
      <c r="Z457" s="263"/>
      <c r="AA457" s="263"/>
      <c r="AB457" s="263"/>
      <c r="AC457" s="263"/>
      <c r="AD457" s="263"/>
    </row>
    <row r="458" spans="1:30" s="144" customFormat="1" x14ac:dyDescent="0.25">
      <c r="A458" s="260"/>
      <c r="B458" s="261"/>
      <c r="C458" s="262"/>
      <c r="D458" s="262"/>
      <c r="E458" s="262"/>
      <c r="F458" s="262"/>
      <c r="G458" s="262"/>
      <c r="H458" s="262"/>
      <c r="I458" s="262"/>
      <c r="J458" s="262"/>
      <c r="K458" s="262"/>
      <c r="L458" s="262"/>
      <c r="M458" s="262"/>
      <c r="N458" s="262"/>
      <c r="O458" s="263"/>
      <c r="P458" s="263"/>
      <c r="Q458" s="263"/>
      <c r="R458" s="263"/>
      <c r="S458" s="263"/>
      <c r="T458" s="263"/>
      <c r="U458" s="263"/>
      <c r="V458" s="263"/>
      <c r="W458" s="263"/>
      <c r="X458" s="263"/>
      <c r="Y458" s="263"/>
      <c r="Z458" s="263"/>
      <c r="AA458" s="263"/>
      <c r="AB458" s="263"/>
      <c r="AC458" s="263"/>
      <c r="AD458" s="263"/>
    </row>
    <row r="459" spans="1:30" s="144" customFormat="1" x14ac:dyDescent="0.25">
      <c r="A459" s="260"/>
      <c r="B459" s="261"/>
      <c r="C459" s="262"/>
      <c r="D459" s="262"/>
      <c r="E459" s="262"/>
      <c r="F459" s="262"/>
      <c r="G459" s="262"/>
      <c r="H459" s="262"/>
      <c r="I459" s="262"/>
      <c r="J459" s="262"/>
      <c r="K459" s="262"/>
      <c r="L459" s="262"/>
      <c r="M459" s="262"/>
      <c r="N459" s="262"/>
      <c r="O459" s="263"/>
      <c r="P459" s="263"/>
      <c r="Q459" s="263"/>
      <c r="R459" s="263"/>
      <c r="S459" s="263"/>
      <c r="T459" s="263"/>
      <c r="U459" s="263"/>
      <c r="V459" s="263"/>
      <c r="W459" s="263"/>
      <c r="X459" s="263"/>
      <c r="Y459" s="263"/>
      <c r="Z459" s="263"/>
      <c r="AA459" s="263"/>
      <c r="AB459" s="263"/>
      <c r="AC459" s="263"/>
      <c r="AD459" s="263"/>
    </row>
    <row r="460" spans="1:30" s="144" customFormat="1" x14ac:dyDescent="0.25">
      <c r="A460" s="260"/>
      <c r="B460" s="261"/>
      <c r="C460" s="262"/>
      <c r="D460" s="262"/>
      <c r="E460" s="262"/>
      <c r="F460" s="262"/>
      <c r="G460" s="262"/>
      <c r="H460" s="262"/>
      <c r="I460" s="262"/>
      <c r="J460" s="262"/>
      <c r="K460" s="262"/>
      <c r="L460" s="262"/>
      <c r="M460" s="262"/>
      <c r="N460" s="262"/>
      <c r="O460" s="263"/>
      <c r="P460" s="263"/>
      <c r="Q460" s="263"/>
      <c r="R460" s="263"/>
      <c r="S460" s="263"/>
      <c r="T460" s="263"/>
      <c r="U460" s="263"/>
      <c r="V460" s="263"/>
      <c r="W460" s="263"/>
      <c r="X460" s="263"/>
      <c r="Y460" s="263"/>
      <c r="Z460" s="263"/>
      <c r="AA460" s="263"/>
      <c r="AB460" s="263"/>
      <c r="AC460" s="263"/>
      <c r="AD460" s="263"/>
    </row>
    <row r="461" spans="1:30" s="144" customFormat="1" x14ac:dyDescent="0.25">
      <c r="A461" s="260"/>
      <c r="B461" s="261"/>
      <c r="C461" s="262"/>
      <c r="D461" s="262"/>
      <c r="E461" s="262"/>
      <c r="F461" s="262"/>
      <c r="G461" s="262"/>
      <c r="H461" s="262"/>
      <c r="I461" s="262"/>
      <c r="J461" s="262"/>
      <c r="K461" s="262"/>
      <c r="L461" s="262"/>
      <c r="M461" s="262"/>
      <c r="N461" s="262"/>
      <c r="O461" s="263"/>
      <c r="P461" s="263"/>
      <c r="Q461" s="263"/>
      <c r="R461" s="263"/>
      <c r="S461" s="263"/>
      <c r="T461" s="263"/>
      <c r="U461" s="263"/>
      <c r="V461" s="263"/>
      <c r="W461" s="263"/>
      <c r="X461" s="263"/>
      <c r="Y461" s="263"/>
      <c r="Z461" s="263"/>
      <c r="AA461" s="263"/>
      <c r="AB461" s="263"/>
      <c r="AC461" s="263"/>
      <c r="AD461" s="263"/>
    </row>
    <row r="462" spans="1:30" s="144" customFormat="1" x14ac:dyDescent="0.25">
      <c r="A462" s="260"/>
      <c r="B462" s="261"/>
      <c r="C462" s="262"/>
      <c r="D462" s="262"/>
      <c r="E462" s="262"/>
      <c r="F462" s="262"/>
      <c r="G462" s="262"/>
      <c r="H462" s="262"/>
      <c r="I462" s="262"/>
      <c r="J462" s="262"/>
      <c r="K462" s="262"/>
      <c r="L462" s="262"/>
      <c r="M462" s="262"/>
      <c r="N462" s="262"/>
      <c r="O462" s="263"/>
      <c r="P462" s="263"/>
      <c r="Q462" s="263"/>
      <c r="R462" s="263"/>
      <c r="S462" s="263"/>
      <c r="T462" s="263"/>
      <c r="U462" s="263"/>
      <c r="V462" s="263"/>
      <c r="W462" s="263"/>
      <c r="X462" s="263"/>
      <c r="Y462" s="263"/>
      <c r="Z462" s="263"/>
      <c r="AA462" s="263"/>
      <c r="AB462" s="263"/>
      <c r="AC462" s="263"/>
      <c r="AD462" s="263"/>
    </row>
    <row r="463" spans="1:30" s="144" customFormat="1" x14ac:dyDescent="0.25">
      <c r="A463" s="260"/>
      <c r="B463" s="261"/>
      <c r="C463" s="262"/>
      <c r="D463" s="262"/>
      <c r="E463" s="262"/>
      <c r="F463" s="262"/>
      <c r="G463" s="262"/>
      <c r="H463" s="262"/>
      <c r="I463" s="262"/>
      <c r="J463" s="262"/>
      <c r="K463" s="262"/>
      <c r="L463" s="262"/>
      <c r="M463" s="262"/>
      <c r="N463" s="262"/>
      <c r="O463" s="263"/>
      <c r="P463" s="263"/>
      <c r="Q463" s="263"/>
      <c r="R463" s="263"/>
      <c r="S463" s="263"/>
      <c r="T463" s="263"/>
      <c r="U463" s="263"/>
      <c r="V463" s="263"/>
      <c r="W463" s="263"/>
      <c r="X463" s="263"/>
      <c r="Y463" s="263"/>
      <c r="Z463" s="263"/>
      <c r="AA463" s="263"/>
      <c r="AB463" s="263"/>
      <c r="AC463" s="263"/>
      <c r="AD463" s="263"/>
    </row>
    <row r="464" spans="1:30" s="144" customFormat="1" x14ac:dyDescent="0.25">
      <c r="A464" s="260"/>
      <c r="B464" s="261"/>
      <c r="C464" s="262"/>
      <c r="D464" s="262"/>
      <c r="E464" s="262"/>
      <c r="F464" s="262"/>
      <c r="G464" s="262"/>
      <c r="H464" s="262"/>
      <c r="I464" s="262"/>
      <c r="J464" s="262"/>
      <c r="K464" s="262"/>
      <c r="L464" s="262"/>
      <c r="M464" s="262"/>
      <c r="N464" s="262"/>
      <c r="O464" s="263"/>
      <c r="P464" s="263"/>
      <c r="Q464" s="263"/>
      <c r="R464" s="263"/>
      <c r="S464" s="263"/>
      <c r="T464" s="263"/>
      <c r="U464" s="263"/>
      <c r="V464" s="263"/>
      <c r="W464" s="263"/>
      <c r="X464" s="263"/>
      <c r="Y464" s="263"/>
      <c r="Z464" s="263"/>
      <c r="AA464" s="263"/>
      <c r="AB464" s="263"/>
      <c r="AC464" s="263"/>
      <c r="AD464" s="263"/>
    </row>
    <row r="465" spans="1:30" s="144" customFormat="1" x14ac:dyDescent="0.25">
      <c r="A465" s="260"/>
      <c r="B465" s="261"/>
      <c r="C465" s="262"/>
      <c r="D465" s="262"/>
      <c r="E465" s="262"/>
      <c r="F465" s="262"/>
      <c r="G465" s="262"/>
      <c r="H465" s="262"/>
      <c r="I465" s="262"/>
      <c r="J465" s="262"/>
      <c r="K465" s="262"/>
      <c r="L465" s="262"/>
      <c r="M465" s="262"/>
      <c r="N465" s="262"/>
      <c r="O465" s="263"/>
      <c r="P465" s="263"/>
      <c r="Q465" s="263"/>
      <c r="R465" s="263"/>
      <c r="S465" s="263"/>
      <c r="T465" s="263"/>
      <c r="U465" s="263"/>
      <c r="V465" s="263"/>
      <c r="W465" s="263"/>
      <c r="X465" s="263"/>
      <c r="Y465" s="263"/>
      <c r="Z465" s="263"/>
      <c r="AA465" s="263"/>
      <c r="AB465" s="263"/>
      <c r="AC465" s="263"/>
      <c r="AD465" s="263"/>
    </row>
    <row r="466" spans="1:30" s="144" customFormat="1" x14ac:dyDescent="0.25">
      <c r="A466" s="260"/>
      <c r="B466" s="261"/>
      <c r="C466" s="262"/>
      <c r="D466" s="262"/>
      <c r="E466" s="262"/>
      <c r="F466" s="262"/>
      <c r="G466" s="262"/>
      <c r="H466" s="262"/>
      <c r="I466" s="262"/>
      <c r="J466" s="262"/>
      <c r="K466" s="262"/>
      <c r="L466" s="262"/>
      <c r="M466" s="262"/>
      <c r="N466" s="262"/>
      <c r="O466" s="263"/>
      <c r="P466" s="263"/>
      <c r="Q466" s="263"/>
      <c r="R466" s="263"/>
      <c r="S466" s="263"/>
      <c r="T466" s="263"/>
      <c r="U466" s="263"/>
      <c r="V466" s="263"/>
      <c r="W466" s="263"/>
      <c r="X466" s="263"/>
      <c r="Y466" s="263"/>
      <c r="Z466" s="263"/>
      <c r="AA466" s="263"/>
      <c r="AB466" s="263"/>
      <c r="AC466" s="263"/>
      <c r="AD466" s="263"/>
    </row>
    <row r="467" spans="1:30" s="144" customFormat="1" x14ac:dyDescent="0.25">
      <c r="A467" s="260"/>
      <c r="B467" s="261"/>
      <c r="C467" s="262"/>
      <c r="D467" s="262"/>
      <c r="E467" s="262"/>
      <c r="F467" s="262"/>
      <c r="G467" s="262"/>
      <c r="H467" s="262"/>
      <c r="I467" s="262"/>
      <c r="J467" s="262"/>
      <c r="K467" s="262"/>
      <c r="L467" s="262"/>
      <c r="M467" s="262"/>
      <c r="N467" s="262"/>
      <c r="O467" s="263"/>
      <c r="P467" s="263"/>
      <c r="Q467" s="263"/>
      <c r="R467" s="263"/>
      <c r="S467" s="263"/>
      <c r="T467" s="263"/>
      <c r="U467" s="263"/>
      <c r="V467" s="263"/>
      <c r="W467" s="263"/>
      <c r="X467" s="263"/>
      <c r="Y467" s="263"/>
      <c r="Z467" s="263"/>
      <c r="AA467" s="263"/>
      <c r="AB467" s="263"/>
      <c r="AC467" s="263"/>
      <c r="AD467" s="263"/>
    </row>
    <row r="468" spans="1:30" s="144" customFormat="1" x14ac:dyDescent="0.25">
      <c r="A468" s="260"/>
      <c r="B468" s="261"/>
      <c r="C468" s="262"/>
      <c r="D468" s="262"/>
      <c r="E468" s="262"/>
      <c r="F468" s="262"/>
      <c r="G468" s="262"/>
      <c r="H468" s="262"/>
      <c r="I468" s="262"/>
      <c r="J468" s="262"/>
      <c r="K468" s="262"/>
      <c r="L468" s="262"/>
      <c r="M468" s="262"/>
      <c r="N468" s="262"/>
      <c r="O468" s="263"/>
      <c r="P468" s="263"/>
      <c r="Q468" s="263"/>
      <c r="R468" s="263"/>
      <c r="S468" s="263"/>
      <c r="T468" s="263"/>
      <c r="U468" s="263"/>
      <c r="V468" s="263"/>
      <c r="W468" s="263"/>
      <c r="X468" s="263"/>
      <c r="Y468" s="263"/>
      <c r="Z468" s="263"/>
      <c r="AA468" s="263"/>
      <c r="AB468" s="263"/>
      <c r="AC468" s="263"/>
      <c r="AD468" s="263"/>
    </row>
    <row r="469" spans="1:30" s="144" customFormat="1" x14ac:dyDescent="0.25">
      <c r="A469" s="260"/>
      <c r="B469" s="261"/>
      <c r="C469" s="262"/>
      <c r="D469" s="262"/>
      <c r="E469" s="262"/>
      <c r="F469" s="262"/>
      <c r="G469" s="262"/>
      <c r="H469" s="262"/>
      <c r="I469" s="262"/>
      <c r="J469" s="262"/>
      <c r="K469" s="262"/>
      <c r="L469" s="262"/>
      <c r="M469" s="262"/>
      <c r="N469" s="262"/>
      <c r="O469" s="263"/>
      <c r="P469" s="263"/>
      <c r="Q469" s="263"/>
      <c r="R469" s="263"/>
      <c r="S469" s="263"/>
      <c r="T469" s="263"/>
      <c r="U469" s="263"/>
      <c r="V469" s="263"/>
      <c r="W469" s="263"/>
      <c r="X469" s="263"/>
      <c r="Y469" s="263"/>
      <c r="Z469" s="263"/>
      <c r="AA469" s="263"/>
      <c r="AB469" s="263"/>
      <c r="AC469" s="263"/>
      <c r="AD469" s="263"/>
    </row>
    <row r="470" spans="1:30" s="144" customFormat="1" x14ac:dyDescent="0.25">
      <c r="A470" s="260"/>
      <c r="B470" s="261"/>
      <c r="C470" s="262"/>
      <c r="D470" s="262"/>
      <c r="E470" s="262"/>
      <c r="F470" s="262"/>
      <c r="G470" s="262"/>
      <c r="H470" s="262"/>
      <c r="I470" s="262"/>
      <c r="J470" s="262"/>
      <c r="K470" s="262"/>
      <c r="L470" s="262"/>
      <c r="M470" s="262"/>
      <c r="N470" s="262"/>
      <c r="O470" s="263"/>
      <c r="P470" s="263"/>
      <c r="Q470" s="263"/>
      <c r="R470" s="263"/>
      <c r="S470" s="263"/>
      <c r="T470" s="263"/>
      <c r="U470" s="263"/>
      <c r="V470" s="263"/>
      <c r="W470" s="263"/>
      <c r="X470" s="263"/>
      <c r="Y470" s="263"/>
      <c r="Z470" s="263"/>
      <c r="AA470" s="263"/>
      <c r="AB470" s="263"/>
      <c r="AC470" s="263"/>
      <c r="AD470" s="263"/>
    </row>
    <row r="471" spans="1:30" s="144" customFormat="1" x14ac:dyDescent="0.25">
      <c r="A471" s="260"/>
      <c r="B471" s="261"/>
      <c r="C471" s="262"/>
      <c r="D471" s="262"/>
      <c r="E471" s="262"/>
      <c r="F471" s="262"/>
      <c r="G471" s="262"/>
      <c r="H471" s="262"/>
      <c r="I471" s="262"/>
      <c r="J471" s="262"/>
      <c r="K471" s="262"/>
      <c r="L471" s="262"/>
      <c r="M471" s="262"/>
      <c r="N471" s="262"/>
      <c r="O471" s="263"/>
      <c r="P471" s="263"/>
      <c r="Q471" s="263"/>
      <c r="R471" s="263"/>
      <c r="S471" s="263"/>
      <c r="T471" s="263"/>
      <c r="U471" s="263"/>
      <c r="V471" s="263"/>
      <c r="W471" s="263"/>
      <c r="X471" s="263"/>
      <c r="Y471" s="263"/>
      <c r="Z471" s="263"/>
      <c r="AA471" s="263"/>
      <c r="AB471" s="263"/>
      <c r="AC471" s="263"/>
      <c r="AD471" s="263"/>
    </row>
    <row r="472" spans="1:30" s="144" customFormat="1" x14ac:dyDescent="0.25">
      <c r="A472" s="260"/>
      <c r="B472" s="261"/>
      <c r="C472" s="262"/>
      <c r="D472" s="262"/>
      <c r="E472" s="262"/>
      <c r="F472" s="262"/>
      <c r="G472" s="262"/>
      <c r="H472" s="262"/>
      <c r="I472" s="262"/>
      <c r="J472" s="262"/>
      <c r="K472" s="262"/>
      <c r="L472" s="262"/>
      <c r="M472" s="262"/>
      <c r="N472" s="262"/>
      <c r="O472" s="263"/>
      <c r="P472" s="263"/>
      <c r="Q472" s="263"/>
      <c r="R472" s="263"/>
      <c r="S472" s="263"/>
      <c r="T472" s="263"/>
      <c r="U472" s="263"/>
      <c r="V472" s="263"/>
      <c r="W472" s="263"/>
      <c r="X472" s="263"/>
      <c r="Y472" s="263"/>
      <c r="Z472" s="263"/>
      <c r="AA472" s="263"/>
      <c r="AB472" s="263"/>
      <c r="AC472" s="263"/>
      <c r="AD472" s="263"/>
    </row>
    <row r="473" spans="1:30" s="144" customFormat="1" x14ac:dyDescent="0.25">
      <c r="A473" s="260"/>
      <c r="B473" s="261"/>
      <c r="C473" s="262"/>
      <c r="D473" s="262"/>
      <c r="E473" s="262"/>
      <c r="F473" s="262"/>
      <c r="G473" s="262"/>
      <c r="H473" s="262"/>
      <c r="I473" s="262"/>
      <c r="J473" s="262"/>
      <c r="K473" s="262"/>
      <c r="L473" s="262"/>
      <c r="M473" s="262"/>
      <c r="N473" s="262"/>
      <c r="O473" s="263"/>
      <c r="P473" s="263"/>
      <c r="Q473" s="263"/>
      <c r="R473" s="263"/>
      <c r="S473" s="263"/>
      <c r="T473" s="263"/>
      <c r="U473" s="263"/>
      <c r="V473" s="263"/>
      <c r="W473" s="263"/>
      <c r="X473" s="263"/>
      <c r="Y473" s="263"/>
      <c r="Z473" s="263"/>
      <c r="AA473" s="263"/>
      <c r="AB473" s="263"/>
      <c r="AC473" s="263"/>
      <c r="AD473" s="263"/>
    </row>
    <row r="474" spans="1:30" s="144" customFormat="1" x14ac:dyDescent="0.25">
      <c r="A474" s="260"/>
      <c r="B474" s="261"/>
      <c r="C474" s="262"/>
      <c r="D474" s="262"/>
      <c r="E474" s="262"/>
      <c r="F474" s="262"/>
      <c r="G474" s="262"/>
      <c r="H474" s="262"/>
      <c r="I474" s="262"/>
      <c r="J474" s="262"/>
      <c r="K474" s="262"/>
      <c r="L474" s="262"/>
      <c r="M474" s="262"/>
      <c r="N474" s="262"/>
      <c r="O474" s="263"/>
      <c r="P474" s="263"/>
      <c r="Q474" s="263"/>
      <c r="R474" s="263"/>
      <c r="S474" s="263"/>
      <c r="T474" s="263"/>
      <c r="U474" s="263"/>
      <c r="V474" s="263"/>
      <c r="W474" s="263"/>
      <c r="X474" s="263"/>
      <c r="Y474" s="263"/>
      <c r="Z474" s="263"/>
      <c r="AA474" s="263"/>
      <c r="AB474" s="263"/>
      <c r="AC474" s="263"/>
      <c r="AD474" s="263"/>
    </row>
    <row r="475" spans="1:30" s="144" customFormat="1" x14ac:dyDescent="0.25">
      <c r="A475" s="260"/>
      <c r="B475" s="261"/>
      <c r="C475" s="262"/>
      <c r="D475" s="262"/>
      <c r="E475" s="262"/>
      <c r="F475" s="262"/>
      <c r="G475" s="262"/>
      <c r="H475" s="262"/>
      <c r="I475" s="262"/>
      <c r="J475" s="262"/>
      <c r="K475" s="262"/>
      <c r="L475" s="262"/>
      <c r="M475" s="262"/>
      <c r="N475" s="262"/>
      <c r="O475" s="263"/>
      <c r="P475" s="263"/>
      <c r="Q475" s="263"/>
      <c r="R475" s="263"/>
      <c r="S475" s="263"/>
      <c r="T475" s="263"/>
      <c r="U475" s="263"/>
      <c r="V475" s="263"/>
      <c r="W475" s="263"/>
      <c r="X475" s="263"/>
      <c r="Y475" s="263"/>
      <c r="Z475" s="263"/>
      <c r="AA475" s="263"/>
      <c r="AB475" s="263"/>
      <c r="AC475" s="263"/>
      <c r="AD475" s="263"/>
    </row>
    <row r="476" spans="1:30" s="144" customFormat="1" x14ac:dyDescent="0.25">
      <c r="A476" s="260"/>
      <c r="B476" s="261"/>
      <c r="C476" s="262"/>
      <c r="D476" s="262"/>
      <c r="E476" s="262"/>
      <c r="F476" s="262"/>
      <c r="G476" s="262"/>
      <c r="H476" s="262"/>
      <c r="I476" s="262"/>
      <c r="J476" s="262"/>
      <c r="K476" s="262"/>
      <c r="L476" s="262"/>
      <c r="M476" s="262"/>
      <c r="N476" s="262"/>
      <c r="O476" s="263"/>
      <c r="P476" s="263"/>
      <c r="Q476" s="263"/>
      <c r="R476" s="263"/>
      <c r="S476" s="263"/>
      <c r="T476" s="263"/>
      <c r="U476" s="263"/>
      <c r="V476" s="263"/>
      <c r="W476" s="263"/>
      <c r="X476" s="263"/>
      <c r="Y476" s="263"/>
      <c r="Z476" s="263"/>
      <c r="AA476" s="263"/>
      <c r="AB476" s="263"/>
      <c r="AC476" s="263"/>
      <c r="AD476" s="263"/>
    </row>
    <row r="477" spans="1:30" s="144" customFormat="1" x14ac:dyDescent="0.25">
      <c r="A477" s="260"/>
      <c r="B477" s="261"/>
      <c r="C477" s="262"/>
      <c r="D477" s="262"/>
      <c r="E477" s="262"/>
      <c r="F477" s="262"/>
      <c r="G477" s="262"/>
      <c r="H477" s="262"/>
      <c r="I477" s="262"/>
      <c r="J477" s="262"/>
      <c r="K477" s="262"/>
      <c r="L477" s="262"/>
      <c r="M477" s="262"/>
      <c r="N477" s="262"/>
      <c r="O477" s="263"/>
      <c r="P477" s="263"/>
      <c r="Q477" s="263"/>
      <c r="R477" s="263"/>
      <c r="S477" s="263"/>
      <c r="T477" s="263"/>
      <c r="U477" s="263"/>
      <c r="V477" s="263"/>
      <c r="W477" s="263"/>
      <c r="X477" s="263"/>
      <c r="Y477" s="263"/>
      <c r="Z477" s="263"/>
      <c r="AA477" s="263"/>
      <c r="AB477" s="263"/>
      <c r="AC477" s="263"/>
      <c r="AD477" s="263"/>
    </row>
    <row r="478" spans="1:30" s="144" customFormat="1" x14ac:dyDescent="0.25">
      <c r="A478" s="260"/>
      <c r="B478" s="261"/>
      <c r="C478" s="262"/>
      <c r="D478" s="262"/>
      <c r="E478" s="262"/>
      <c r="F478" s="262"/>
      <c r="G478" s="262"/>
      <c r="H478" s="262"/>
      <c r="I478" s="262"/>
      <c r="J478" s="262"/>
      <c r="K478" s="262"/>
      <c r="L478" s="262"/>
      <c r="M478" s="262"/>
      <c r="N478" s="262"/>
      <c r="O478" s="263"/>
      <c r="P478" s="263"/>
      <c r="Q478" s="263"/>
      <c r="R478" s="263"/>
      <c r="S478" s="263"/>
      <c r="T478" s="263"/>
      <c r="U478" s="263"/>
      <c r="V478" s="263"/>
      <c r="W478" s="263"/>
      <c r="X478" s="263"/>
      <c r="Y478" s="263"/>
      <c r="Z478" s="263"/>
      <c r="AA478" s="263"/>
      <c r="AB478" s="263"/>
      <c r="AC478" s="263"/>
      <c r="AD478" s="263"/>
    </row>
    <row r="479" spans="1:30" s="144" customFormat="1" x14ac:dyDescent="0.25">
      <c r="A479" s="260"/>
      <c r="B479" s="261"/>
      <c r="C479" s="262"/>
      <c r="D479" s="262"/>
      <c r="E479" s="262"/>
      <c r="F479" s="262"/>
      <c r="G479" s="262"/>
      <c r="H479" s="262"/>
      <c r="I479" s="262"/>
      <c r="J479" s="262"/>
      <c r="K479" s="262"/>
      <c r="L479" s="262"/>
      <c r="M479" s="262"/>
      <c r="N479" s="262"/>
      <c r="O479" s="263"/>
      <c r="P479" s="263"/>
      <c r="Q479" s="263"/>
      <c r="R479" s="263"/>
      <c r="S479" s="263"/>
      <c r="T479" s="263"/>
      <c r="U479" s="263"/>
      <c r="V479" s="263"/>
      <c r="W479" s="263"/>
      <c r="X479" s="263"/>
      <c r="Y479" s="263"/>
      <c r="Z479" s="263"/>
      <c r="AA479" s="263"/>
      <c r="AB479" s="263"/>
      <c r="AC479" s="263"/>
      <c r="AD479" s="263"/>
    </row>
    <row r="480" spans="1:30" s="144" customFormat="1" x14ac:dyDescent="0.25">
      <c r="A480" s="260"/>
      <c r="B480" s="261"/>
      <c r="C480" s="262"/>
      <c r="D480" s="262"/>
      <c r="E480" s="262"/>
      <c r="F480" s="262"/>
      <c r="G480" s="262"/>
      <c r="H480" s="262"/>
      <c r="I480" s="262"/>
      <c r="J480" s="262"/>
      <c r="K480" s="262"/>
      <c r="L480" s="262"/>
      <c r="M480" s="262"/>
      <c r="N480" s="262"/>
      <c r="O480" s="263"/>
      <c r="P480" s="263"/>
      <c r="Q480" s="263"/>
      <c r="R480" s="263"/>
      <c r="S480" s="263"/>
      <c r="T480" s="263"/>
      <c r="U480" s="263"/>
      <c r="V480" s="263"/>
      <c r="W480" s="263"/>
      <c r="X480" s="263"/>
      <c r="Y480" s="263"/>
      <c r="Z480" s="263"/>
      <c r="AA480" s="263"/>
      <c r="AB480" s="263"/>
      <c r="AC480" s="263"/>
      <c r="AD480" s="263"/>
    </row>
    <row r="481" spans="1:30" s="144" customFormat="1" x14ac:dyDescent="0.25">
      <c r="A481" s="260"/>
      <c r="B481" s="261"/>
      <c r="C481" s="262"/>
      <c r="D481" s="262"/>
      <c r="E481" s="262"/>
      <c r="F481" s="262"/>
      <c r="G481" s="262"/>
      <c r="H481" s="262"/>
      <c r="I481" s="262"/>
      <c r="J481" s="262"/>
      <c r="K481" s="262"/>
      <c r="L481" s="262"/>
      <c r="M481" s="262"/>
      <c r="N481" s="262"/>
      <c r="O481" s="263"/>
      <c r="P481" s="263"/>
      <c r="Q481" s="263"/>
      <c r="R481" s="263"/>
      <c r="S481" s="263"/>
      <c r="T481" s="263"/>
      <c r="U481" s="263"/>
      <c r="V481" s="263"/>
      <c r="W481" s="263"/>
      <c r="X481" s="263"/>
      <c r="Y481" s="263"/>
      <c r="Z481" s="263"/>
      <c r="AA481" s="263"/>
      <c r="AB481" s="263"/>
      <c r="AC481" s="263"/>
      <c r="AD481" s="263"/>
    </row>
    <row r="482" spans="1:30" s="144" customFormat="1" x14ac:dyDescent="0.25">
      <c r="A482" s="260"/>
      <c r="B482" s="261"/>
      <c r="C482" s="262"/>
      <c r="D482" s="262"/>
      <c r="E482" s="262"/>
      <c r="F482" s="262"/>
      <c r="G482" s="262"/>
      <c r="H482" s="262"/>
      <c r="I482" s="262"/>
      <c r="J482" s="262"/>
      <c r="K482" s="262"/>
      <c r="L482" s="262"/>
      <c r="M482" s="262"/>
      <c r="N482" s="262"/>
      <c r="O482" s="263"/>
      <c r="P482" s="263"/>
      <c r="Q482" s="263"/>
      <c r="R482" s="263"/>
      <c r="S482" s="263"/>
      <c r="T482" s="263"/>
      <c r="U482" s="263"/>
      <c r="V482" s="263"/>
      <c r="W482" s="263"/>
      <c r="X482" s="263"/>
      <c r="Y482" s="263"/>
      <c r="Z482" s="263"/>
      <c r="AA482" s="263"/>
      <c r="AB482" s="263"/>
      <c r="AC482" s="263"/>
      <c r="AD482" s="263"/>
    </row>
    <row r="483" spans="1:30" s="144" customFormat="1" x14ac:dyDescent="0.25">
      <c r="A483" s="260"/>
      <c r="B483" s="261"/>
      <c r="C483" s="262"/>
      <c r="D483" s="262"/>
      <c r="E483" s="262"/>
      <c r="F483" s="262"/>
      <c r="G483" s="262"/>
      <c r="H483" s="262"/>
      <c r="I483" s="262"/>
      <c r="J483" s="262"/>
      <c r="K483" s="262"/>
      <c r="L483" s="262"/>
      <c r="M483" s="262"/>
      <c r="N483" s="262"/>
      <c r="O483" s="263"/>
      <c r="P483" s="263"/>
      <c r="Q483" s="263"/>
      <c r="R483" s="263"/>
      <c r="S483" s="263"/>
      <c r="T483" s="263"/>
      <c r="U483" s="263"/>
      <c r="V483" s="263"/>
      <c r="W483" s="263"/>
      <c r="X483" s="263"/>
      <c r="Y483" s="263"/>
      <c r="Z483" s="263"/>
      <c r="AA483" s="263"/>
      <c r="AB483" s="263"/>
      <c r="AC483" s="263"/>
      <c r="AD483" s="263"/>
    </row>
    <row r="484" spans="1:30" s="144" customFormat="1" x14ac:dyDescent="0.25">
      <c r="A484" s="260"/>
      <c r="B484" s="261"/>
      <c r="C484" s="262"/>
      <c r="D484" s="262"/>
      <c r="E484" s="262"/>
      <c r="F484" s="262"/>
      <c r="G484" s="262"/>
      <c r="H484" s="262"/>
      <c r="I484" s="262"/>
      <c r="J484" s="262"/>
      <c r="K484" s="262"/>
      <c r="L484" s="262"/>
      <c r="M484" s="262"/>
      <c r="N484" s="262"/>
      <c r="O484" s="263"/>
      <c r="P484" s="263"/>
      <c r="Q484" s="263"/>
      <c r="R484" s="263"/>
      <c r="S484" s="263"/>
      <c r="T484" s="263"/>
      <c r="U484" s="263"/>
      <c r="V484" s="263"/>
      <c r="W484" s="263"/>
      <c r="X484" s="263"/>
      <c r="Y484" s="263"/>
      <c r="Z484" s="263"/>
      <c r="AA484" s="263"/>
      <c r="AB484" s="263"/>
      <c r="AC484" s="263"/>
      <c r="AD484" s="263"/>
    </row>
    <row r="485" spans="1:30" s="144" customFormat="1" x14ac:dyDescent="0.25">
      <c r="A485" s="260"/>
      <c r="B485" s="261"/>
      <c r="C485" s="262"/>
      <c r="D485" s="262"/>
      <c r="E485" s="262"/>
      <c r="F485" s="262"/>
      <c r="G485" s="262"/>
      <c r="H485" s="262"/>
      <c r="I485" s="262"/>
      <c r="J485" s="262"/>
      <c r="K485" s="262"/>
      <c r="L485" s="262"/>
      <c r="M485" s="262"/>
      <c r="N485" s="262"/>
      <c r="O485" s="263"/>
      <c r="P485" s="263"/>
      <c r="Q485" s="263"/>
      <c r="R485" s="263"/>
      <c r="S485" s="263"/>
      <c r="T485" s="263"/>
      <c r="U485" s="263"/>
      <c r="V485" s="263"/>
      <c r="W485" s="263"/>
      <c r="X485" s="263"/>
      <c r="Y485" s="263"/>
      <c r="Z485" s="263"/>
      <c r="AA485" s="263"/>
      <c r="AB485" s="263"/>
      <c r="AC485" s="263"/>
      <c r="AD485" s="263"/>
    </row>
    <row r="486" spans="1:30" s="144" customFormat="1" x14ac:dyDescent="0.25">
      <c r="A486" s="260"/>
      <c r="B486" s="261"/>
      <c r="C486" s="262"/>
      <c r="D486" s="262"/>
      <c r="E486" s="262"/>
      <c r="F486" s="262"/>
      <c r="G486" s="262"/>
      <c r="H486" s="262"/>
      <c r="I486" s="262"/>
      <c r="J486" s="262"/>
      <c r="K486" s="262"/>
      <c r="L486" s="262"/>
      <c r="M486" s="262"/>
      <c r="N486" s="262"/>
      <c r="O486" s="263"/>
      <c r="P486" s="263"/>
      <c r="Q486" s="263"/>
      <c r="R486" s="263"/>
      <c r="S486" s="263"/>
      <c r="T486" s="263"/>
      <c r="U486" s="263"/>
      <c r="V486" s="263"/>
      <c r="W486" s="263"/>
      <c r="X486" s="263"/>
      <c r="Y486" s="263"/>
      <c r="Z486" s="263"/>
      <c r="AA486" s="263"/>
      <c r="AB486" s="263"/>
      <c r="AC486" s="263"/>
      <c r="AD486" s="263"/>
    </row>
    <row r="487" spans="1:30" s="144" customFormat="1" x14ac:dyDescent="0.25">
      <c r="A487" s="260"/>
      <c r="B487" s="261"/>
      <c r="C487" s="262"/>
      <c r="D487" s="262"/>
      <c r="E487" s="262"/>
      <c r="F487" s="262"/>
      <c r="G487" s="262"/>
      <c r="H487" s="262"/>
      <c r="I487" s="262"/>
      <c r="J487" s="262"/>
      <c r="K487" s="262"/>
      <c r="L487" s="262"/>
      <c r="M487" s="262"/>
      <c r="N487" s="262"/>
      <c r="O487" s="263"/>
      <c r="P487" s="263"/>
      <c r="Q487" s="263"/>
      <c r="R487" s="263"/>
      <c r="S487" s="263"/>
      <c r="T487" s="263"/>
      <c r="U487" s="263"/>
      <c r="V487" s="263"/>
      <c r="W487" s="263"/>
      <c r="X487" s="263"/>
      <c r="Y487" s="263"/>
      <c r="Z487" s="263"/>
      <c r="AA487" s="263"/>
      <c r="AB487" s="263"/>
      <c r="AC487" s="263"/>
      <c r="AD487" s="263"/>
    </row>
    <row r="488" spans="1:30" s="144" customFormat="1" x14ac:dyDescent="0.25">
      <c r="A488" s="260"/>
      <c r="B488" s="261"/>
      <c r="C488" s="262"/>
      <c r="D488" s="262"/>
      <c r="E488" s="262"/>
      <c r="F488" s="262"/>
      <c r="G488" s="262"/>
      <c r="H488" s="262"/>
      <c r="I488" s="262"/>
      <c r="J488" s="262"/>
      <c r="K488" s="262"/>
      <c r="L488" s="262"/>
      <c r="M488" s="262"/>
      <c r="N488" s="262"/>
      <c r="O488" s="263"/>
      <c r="P488" s="263"/>
      <c r="Q488" s="263"/>
      <c r="R488" s="263"/>
      <c r="S488" s="263"/>
      <c r="T488" s="263"/>
      <c r="U488" s="263"/>
      <c r="V488" s="263"/>
      <c r="W488" s="263"/>
      <c r="X488" s="263"/>
      <c r="Y488" s="263"/>
      <c r="Z488" s="263"/>
      <c r="AA488" s="263"/>
      <c r="AB488" s="263"/>
      <c r="AC488" s="263"/>
      <c r="AD488" s="263"/>
    </row>
    <row r="489" spans="1:30" s="144" customFormat="1" x14ac:dyDescent="0.25">
      <c r="A489" s="260"/>
      <c r="B489" s="261"/>
      <c r="C489" s="262"/>
      <c r="D489" s="262"/>
      <c r="E489" s="262"/>
      <c r="F489" s="262"/>
      <c r="G489" s="262"/>
      <c r="H489" s="262"/>
      <c r="I489" s="262"/>
      <c r="J489" s="262"/>
      <c r="K489" s="262"/>
      <c r="L489" s="262"/>
      <c r="M489" s="262"/>
      <c r="N489" s="262"/>
      <c r="O489" s="263"/>
      <c r="P489" s="263"/>
      <c r="Q489" s="263"/>
      <c r="R489" s="263"/>
      <c r="S489" s="263"/>
      <c r="T489" s="263"/>
      <c r="U489" s="263"/>
      <c r="V489" s="263"/>
      <c r="W489" s="263"/>
      <c r="X489" s="263"/>
      <c r="Y489" s="263"/>
      <c r="Z489" s="263"/>
      <c r="AA489" s="263"/>
      <c r="AB489" s="263"/>
      <c r="AC489" s="263"/>
      <c r="AD489" s="263"/>
    </row>
    <row r="490" spans="1:30" s="144" customFormat="1" x14ac:dyDescent="0.25">
      <c r="A490" s="260"/>
      <c r="B490" s="261"/>
      <c r="C490" s="262"/>
      <c r="D490" s="262"/>
      <c r="E490" s="262"/>
      <c r="F490" s="262"/>
      <c r="G490" s="262"/>
      <c r="H490" s="262"/>
      <c r="I490" s="262"/>
      <c r="J490" s="262"/>
      <c r="K490" s="262"/>
      <c r="L490" s="262"/>
      <c r="M490" s="262"/>
      <c r="N490" s="262"/>
      <c r="O490" s="263"/>
      <c r="P490" s="263"/>
      <c r="Q490" s="263"/>
      <c r="R490" s="263"/>
      <c r="S490" s="263"/>
      <c r="T490" s="263"/>
      <c r="U490" s="263"/>
      <c r="V490" s="263"/>
      <c r="W490" s="263"/>
      <c r="X490" s="263"/>
      <c r="Y490" s="263"/>
      <c r="Z490" s="263"/>
      <c r="AA490" s="263"/>
      <c r="AB490" s="263"/>
      <c r="AC490" s="263"/>
      <c r="AD490" s="263"/>
    </row>
    <row r="491" spans="1:30" x14ac:dyDescent="0.25">
      <c r="A491" s="264"/>
      <c r="B491" s="265"/>
      <c r="C491" s="266"/>
      <c r="D491" s="266"/>
      <c r="E491" s="266"/>
      <c r="F491" s="266"/>
      <c r="G491" s="266"/>
      <c r="H491" s="266"/>
      <c r="I491" s="266"/>
      <c r="J491" s="266"/>
      <c r="K491" s="266"/>
      <c r="L491" s="266"/>
      <c r="M491" s="266"/>
      <c r="N491" s="266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</row>
    <row r="492" spans="1:30" x14ac:dyDescent="0.25">
      <c r="A492" s="264"/>
      <c r="B492" s="265"/>
      <c r="C492" s="266"/>
      <c r="D492" s="266"/>
      <c r="E492" s="266"/>
      <c r="F492" s="266"/>
      <c r="G492" s="266"/>
      <c r="H492" s="266"/>
      <c r="I492" s="266"/>
      <c r="J492" s="266"/>
      <c r="K492" s="266"/>
      <c r="L492" s="266"/>
      <c r="M492" s="266"/>
      <c r="N492" s="266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</row>
    <row r="493" spans="1:30" x14ac:dyDescent="0.25">
      <c r="A493" s="264"/>
      <c r="B493" s="265"/>
      <c r="C493" s="266"/>
      <c r="D493" s="266"/>
      <c r="E493" s="266"/>
      <c r="F493" s="266"/>
      <c r="G493" s="266"/>
      <c r="H493" s="266"/>
      <c r="I493" s="266"/>
      <c r="J493" s="266"/>
      <c r="K493" s="266"/>
      <c r="L493" s="266"/>
      <c r="M493" s="266"/>
      <c r="N493" s="266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</row>
    <row r="494" spans="1:30" x14ac:dyDescent="0.25">
      <c r="A494" s="22"/>
      <c r="B494" s="265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</row>
    <row r="495" spans="1:30" x14ac:dyDescent="0.25">
      <c r="A495" s="22"/>
      <c r="B495" s="265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</row>
    <row r="496" spans="1:30" x14ac:dyDescent="0.25">
      <c r="A496" s="22"/>
      <c r="B496" s="265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</row>
    <row r="497" spans="1:30" x14ac:dyDescent="0.25">
      <c r="A497" s="22"/>
      <c r="B497" s="265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</row>
    <row r="498" spans="1:30" x14ac:dyDescent="0.25">
      <c r="A498" s="22"/>
      <c r="B498" s="265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</row>
    <row r="499" spans="1:30" x14ac:dyDescent="0.25">
      <c r="A499" s="22"/>
      <c r="B499" s="265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</row>
    <row r="500" spans="1:30" x14ac:dyDescent="0.25">
      <c r="A500" s="22"/>
      <c r="B500" s="265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</row>
    <row r="501" spans="1:30" x14ac:dyDescent="0.25">
      <c r="A501" s="22"/>
      <c r="B501" s="265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</row>
    <row r="502" spans="1:30" x14ac:dyDescent="0.25">
      <c r="A502" s="22"/>
      <c r="B502" s="265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</row>
    <row r="503" spans="1:30" x14ac:dyDescent="0.25">
      <c r="A503" s="22"/>
      <c r="B503" s="265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</row>
    <row r="504" spans="1:30" x14ac:dyDescent="0.25">
      <c r="A504" s="22"/>
      <c r="B504" s="265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</row>
    <row r="505" spans="1:30" x14ac:dyDescent="0.25">
      <c r="A505" s="22"/>
      <c r="B505" s="265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</row>
    <row r="506" spans="1:30" x14ac:dyDescent="0.25">
      <c r="A506" s="22"/>
      <c r="B506" s="265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</row>
    <row r="507" spans="1:30" x14ac:dyDescent="0.25">
      <c r="A507" s="22"/>
      <c r="B507" s="265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</row>
    <row r="508" spans="1:30" x14ac:dyDescent="0.25">
      <c r="A508" s="22"/>
      <c r="B508" s="265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</row>
    <row r="509" spans="1:30" x14ac:dyDescent="0.25">
      <c r="A509" s="22"/>
      <c r="B509" s="265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</row>
    <row r="510" spans="1:30" x14ac:dyDescent="0.25">
      <c r="A510" s="22"/>
      <c r="B510" s="265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</row>
    <row r="511" spans="1:30" x14ac:dyDescent="0.25">
      <c r="A511" s="22"/>
      <c r="B511" s="265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</row>
    <row r="512" spans="1:30" x14ac:dyDescent="0.25">
      <c r="A512" s="22"/>
      <c r="B512" s="265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</row>
    <row r="513" spans="1:30" x14ac:dyDescent="0.25">
      <c r="A513" s="22"/>
      <c r="B513" s="265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</row>
    <row r="514" spans="1:30" x14ac:dyDescent="0.25">
      <c r="A514" s="22"/>
      <c r="B514" s="265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</row>
    <row r="515" spans="1:30" x14ac:dyDescent="0.25">
      <c r="A515" s="22"/>
      <c r="B515" s="265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</row>
    <row r="516" spans="1:30" x14ac:dyDescent="0.25">
      <c r="A516" s="22"/>
      <c r="B516" s="265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</row>
    <row r="517" spans="1:30" x14ac:dyDescent="0.25">
      <c r="A517"/>
      <c r="B517" s="8"/>
      <c r="C517"/>
      <c r="D517"/>
      <c r="E517"/>
      <c r="F517"/>
      <c r="G517"/>
      <c r="H517"/>
      <c r="I517"/>
      <c r="J517"/>
      <c r="K517"/>
      <c r="L517"/>
      <c r="M517"/>
      <c r="N517"/>
    </row>
    <row r="518" spans="1:30" x14ac:dyDescent="0.25">
      <c r="A518"/>
      <c r="B518" s="8"/>
      <c r="C518"/>
      <c r="D518"/>
      <c r="E518"/>
      <c r="F518"/>
      <c r="G518"/>
      <c r="H518"/>
      <c r="I518"/>
      <c r="J518"/>
      <c r="K518"/>
      <c r="L518"/>
      <c r="M518"/>
      <c r="N518"/>
    </row>
  </sheetData>
  <mergeCells count="82">
    <mergeCell ref="A376:B376"/>
    <mergeCell ref="A360:B360"/>
    <mergeCell ref="A240:B240"/>
    <mergeCell ref="A358:B358"/>
    <mergeCell ref="A339:B339"/>
    <mergeCell ref="A270:B270"/>
    <mergeCell ref="A317:B317"/>
    <mergeCell ref="A319:B319"/>
    <mergeCell ref="A321:B321"/>
    <mergeCell ref="A325:B325"/>
    <mergeCell ref="A332:B332"/>
    <mergeCell ref="A275:B275"/>
    <mergeCell ref="A308:B308"/>
    <mergeCell ref="A311:B311"/>
    <mergeCell ref="A315:B315"/>
    <mergeCell ref="A278:B278"/>
    <mergeCell ref="A345:B345"/>
    <mergeCell ref="A159:B159"/>
    <mergeCell ref="A269:O269"/>
    <mergeCell ref="A174:B174"/>
    <mergeCell ref="A169:B169"/>
    <mergeCell ref="A259:B259"/>
    <mergeCell ref="A36:B36"/>
    <mergeCell ref="A334:B334"/>
    <mergeCell ref="A126:B126"/>
    <mergeCell ref="A238:B238"/>
    <mergeCell ref="A53:B53"/>
    <mergeCell ref="A271:B271"/>
    <mergeCell ref="A109:B109"/>
    <mergeCell ref="A78:B78"/>
    <mergeCell ref="A74:B74"/>
    <mergeCell ref="A48:B48"/>
    <mergeCell ref="A56:B56"/>
    <mergeCell ref="A223:B223"/>
    <mergeCell ref="A210:B210"/>
    <mergeCell ref="A156:B156"/>
    <mergeCell ref="A67:B67"/>
    <mergeCell ref="A113:B113"/>
    <mergeCell ref="A151:B151"/>
    <mergeCell ref="A111:B111"/>
    <mergeCell ref="A59:B59"/>
    <mergeCell ref="A128:B128"/>
    <mergeCell ref="A135:B135"/>
    <mergeCell ref="A142:B142"/>
    <mergeCell ref="A63:B63"/>
    <mergeCell ref="L1:O1"/>
    <mergeCell ref="A10:B10"/>
    <mergeCell ref="A25:B25"/>
    <mergeCell ref="A20:B20"/>
    <mergeCell ref="A23:B23"/>
    <mergeCell ref="A9:B9"/>
    <mergeCell ref="A3:R3"/>
    <mergeCell ref="L4:L5"/>
    <mergeCell ref="M4:M5"/>
    <mergeCell ref="N4:N5"/>
    <mergeCell ref="C4:H4"/>
    <mergeCell ref="A4:A5"/>
    <mergeCell ref="B4:B5"/>
    <mergeCell ref="K2:N2"/>
    <mergeCell ref="I4:J5"/>
    <mergeCell ref="O4:O5"/>
    <mergeCell ref="A366:B366"/>
    <mergeCell ref="A248:B248"/>
    <mergeCell ref="A177:B177"/>
    <mergeCell ref="K4:K5"/>
    <mergeCell ref="T5:U5"/>
    <mergeCell ref="A289:B289"/>
    <mergeCell ref="A149:O149"/>
    <mergeCell ref="A215:B215"/>
    <mergeCell ref="A217:B217"/>
    <mergeCell ref="A219:B219"/>
    <mergeCell ref="A221:B221"/>
    <mergeCell ref="A182:B182"/>
    <mergeCell ref="A187:B187"/>
    <mergeCell ref="A190:B190"/>
    <mergeCell ref="A193:B193"/>
    <mergeCell ref="A150:B150"/>
    <mergeCell ref="P4:P5"/>
    <mergeCell ref="Q4:Q5"/>
    <mergeCell ref="R4:R5"/>
    <mergeCell ref="S4:S5"/>
    <mergeCell ref="A8:S8"/>
  </mergeCells>
  <dataValidations count="1">
    <dataValidation type="textLength" operator="lessThanOrEqual" allowBlank="1" showInputMessage="1" showErrorMessage="1" error="Длина текста не должна превышать 50 символов." sqref="B279:B286 B160:B168">
      <formula1>50</formula1>
    </dataValidation>
  </dataValidations>
  <printOptions horizontalCentered="1"/>
  <pageMargins left="0.19685039370078741" right="0.19685039370078741" top="0.39370078740157483" bottom="0.39370078740157483" header="0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110" zoomScaleNormal="110" workbookViewId="0">
      <pane xSplit="2" ySplit="9" topLeftCell="C37" activePane="bottomRight" state="frozen"/>
      <selection pane="topRight" activeCell="C1" sqref="C1"/>
      <selection pane="bottomLeft" activeCell="A10" sqref="A10"/>
      <selection pane="bottomRight" activeCell="K8" sqref="K8"/>
    </sheetView>
  </sheetViews>
  <sheetFormatPr defaultRowHeight="15" x14ac:dyDescent="0.25"/>
  <cols>
    <col min="1" max="1" width="4" customWidth="1"/>
    <col min="2" max="2" width="56.28515625" customWidth="1"/>
    <col min="3" max="3" width="15.28515625" customWidth="1"/>
    <col min="4" max="4" width="13.140625" customWidth="1"/>
    <col min="5" max="9" width="9.28515625" bestFit="1" customWidth="1"/>
  </cols>
  <sheetData>
    <row r="1" spans="1:12" ht="73.5" customHeight="1" x14ac:dyDescent="0.25">
      <c r="E1" s="319" t="s">
        <v>473</v>
      </c>
      <c r="F1" s="320"/>
      <c r="G1" s="320"/>
      <c r="H1" s="320"/>
      <c r="I1" s="320"/>
      <c r="J1" s="23"/>
    </row>
    <row r="2" spans="1:12" ht="15" customHeight="1" x14ac:dyDescent="0.25">
      <c r="E2" s="156"/>
      <c r="F2" s="168"/>
      <c r="G2" s="168"/>
      <c r="H2" s="168"/>
      <c r="I2" s="168"/>
      <c r="J2" s="23"/>
    </row>
    <row r="3" spans="1:12" ht="14.25" customHeight="1" x14ac:dyDescent="0.25">
      <c r="B3" s="321" t="s">
        <v>52</v>
      </c>
      <c r="C3" s="321"/>
      <c r="D3" s="321"/>
      <c r="E3" s="321"/>
      <c r="F3" s="321"/>
      <c r="G3" s="321"/>
      <c r="H3" s="321"/>
      <c r="I3" s="321"/>
    </row>
    <row r="4" spans="1:12" ht="15.75" customHeight="1" x14ac:dyDescent="0.25">
      <c r="B4" s="321" t="s">
        <v>79</v>
      </c>
      <c r="C4" s="321"/>
      <c r="D4" s="321"/>
      <c r="E4" s="321"/>
      <c r="F4" s="321"/>
      <c r="G4" s="321"/>
      <c r="H4" s="321"/>
      <c r="I4" s="321"/>
      <c r="J4" s="24"/>
    </row>
    <row r="5" spans="1:12" ht="12" customHeight="1" x14ac:dyDescent="0.25">
      <c r="B5" s="321" t="s">
        <v>96</v>
      </c>
      <c r="C5" s="321"/>
      <c r="D5" s="321"/>
      <c r="E5" s="321"/>
      <c r="F5" s="321"/>
      <c r="G5" s="321"/>
      <c r="H5" s="321"/>
      <c r="I5" s="321"/>
    </row>
    <row r="6" spans="1:12" ht="9" customHeight="1" x14ac:dyDescent="0.25"/>
    <row r="7" spans="1:12" ht="14.45" customHeight="1" x14ac:dyDescent="0.25">
      <c r="A7" s="278" t="s">
        <v>10</v>
      </c>
      <c r="B7" s="278" t="s">
        <v>1</v>
      </c>
      <c r="C7" s="278" t="s">
        <v>34</v>
      </c>
      <c r="D7" s="278" t="s">
        <v>35</v>
      </c>
      <c r="E7" s="278" t="s">
        <v>36</v>
      </c>
      <c r="F7" s="278"/>
      <c r="G7" s="278"/>
      <c r="H7" s="278"/>
      <c r="I7" s="278"/>
    </row>
    <row r="8" spans="1:12" ht="93.75" customHeight="1" x14ac:dyDescent="0.25">
      <c r="A8" s="278"/>
      <c r="B8" s="278"/>
      <c r="C8" s="278"/>
      <c r="D8" s="278"/>
      <c r="E8" s="247" t="s">
        <v>37</v>
      </c>
      <c r="F8" s="247" t="s">
        <v>38</v>
      </c>
      <c r="G8" s="247" t="s">
        <v>39</v>
      </c>
      <c r="H8" s="247" t="s">
        <v>40</v>
      </c>
      <c r="I8" s="247" t="s">
        <v>41</v>
      </c>
      <c r="K8" s="6"/>
    </row>
    <row r="9" spans="1:12" x14ac:dyDescent="0.25">
      <c r="A9" s="278"/>
      <c r="B9" s="278"/>
      <c r="C9" s="247" t="s">
        <v>22</v>
      </c>
      <c r="D9" s="247" t="s">
        <v>23</v>
      </c>
      <c r="E9" s="247" t="s">
        <v>7</v>
      </c>
      <c r="F9" s="247" t="s">
        <v>7</v>
      </c>
      <c r="G9" s="247" t="s">
        <v>7</v>
      </c>
      <c r="H9" s="247" t="s">
        <v>7</v>
      </c>
      <c r="I9" s="247" t="s">
        <v>7</v>
      </c>
      <c r="K9" s="6"/>
      <c r="L9" s="7"/>
    </row>
    <row r="10" spans="1:12" x14ac:dyDescent="0.25">
      <c r="A10" s="247">
        <v>1</v>
      </c>
      <c r="B10" s="247">
        <v>2</v>
      </c>
      <c r="C10" s="247">
        <v>3</v>
      </c>
      <c r="D10" s="247">
        <v>4</v>
      </c>
      <c r="E10" s="247">
        <v>5</v>
      </c>
      <c r="F10" s="247">
        <v>6</v>
      </c>
      <c r="G10" s="247">
        <v>7</v>
      </c>
      <c r="H10" s="247">
        <v>8</v>
      </c>
      <c r="I10" s="247">
        <v>9</v>
      </c>
      <c r="K10" s="6"/>
      <c r="L10" s="7"/>
    </row>
    <row r="11" spans="1:12" ht="23.25" customHeight="1" x14ac:dyDescent="0.25">
      <c r="A11" s="290" t="s">
        <v>97</v>
      </c>
      <c r="B11" s="291"/>
      <c r="C11" s="291"/>
      <c r="D11" s="291"/>
      <c r="E11" s="291"/>
      <c r="F11" s="291"/>
      <c r="G11" s="291"/>
      <c r="H11" s="291"/>
      <c r="I11" s="291"/>
      <c r="K11" s="6"/>
      <c r="L11" s="7"/>
    </row>
    <row r="12" spans="1:12" s="11" customFormat="1" ht="15.75" x14ac:dyDescent="0.25">
      <c r="A12" s="90"/>
      <c r="B12" s="91" t="s">
        <v>2</v>
      </c>
      <c r="C12" s="92">
        <f>SUM(C13:C32)</f>
        <v>384641.33</v>
      </c>
      <c r="D12" s="93">
        <f>SUM(D13:D32)</f>
        <v>12780</v>
      </c>
      <c r="E12" s="92">
        <f t="shared" ref="E12:G12" si="0">SUM(E13:E27)</f>
        <v>0</v>
      </c>
      <c r="F12" s="92">
        <f t="shared" si="0"/>
        <v>0</v>
      </c>
      <c r="G12" s="92">
        <f t="shared" si="0"/>
        <v>0</v>
      </c>
      <c r="H12" s="93">
        <f>SUM(H13:H32)</f>
        <v>119</v>
      </c>
      <c r="I12" s="93">
        <f>SUM(I13:I32)</f>
        <v>119</v>
      </c>
      <c r="K12" s="12"/>
      <c r="L12" s="13"/>
    </row>
    <row r="13" spans="1:12" ht="16.899999999999999" customHeight="1" x14ac:dyDescent="0.25">
      <c r="A13" s="94">
        <v>1</v>
      </c>
      <c r="B13" s="95" t="s">
        <v>42</v>
      </c>
      <c r="C13" s="96">
        <f>'приложение 1'!H12</f>
        <v>39306.6</v>
      </c>
      <c r="D13" s="52">
        <f>'приложение 1'!K12</f>
        <v>1068</v>
      </c>
      <c r="E13" s="51">
        <v>0</v>
      </c>
      <c r="F13" s="51">
        <v>0</v>
      </c>
      <c r="G13" s="51">
        <v>0</v>
      </c>
      <c r="H13" s="51">
        <v>9</v>
      </c>
      <c r="I13" s="51">
        <v>9</v>
      </c>
      <c r="K13" s="6"/>
    </row>
    <row r="14" spans="1:12" ht="16.149999999999999" customHeight="1" x14ac:dyDescent="0.25">
      <c r="A14" s="94">
        <f>A13+1</f>
        <v>2</v>
      </c>
      <c r="B14" s="95" t="s">
        <v>43</v>
      </c>
      <c r="C14" s="96">
        <f>'приложение 1'!H22</f>
        <v>828.4</v>
      </c>
      <c r="D14" s="52">
        <f>'приложение 1'!K22</f>
        <v>39</v>
      </c>
      <c r="E14" s="51">
        <v>0</v>
      </c>
      <c r="F14" s="51">
        <v>0</v>
      </c>
      <c r="G14" s="51">
        <v>0</v>
      </c>
      <c r="H14" s="51">
        <v>1</v>
      </c>
      <c r="I14" s="51">
        <v>1</v>
      </c>
    </row>
    <row r="15" spans="1:12" ht="17.45" customHeight="1" x14ac:dyDescent="0.25">
      <c r="A15" s="94">
        <f t="shared" ref="A15:A32" si="1">A14+1</f>
        <v>3</v>
      </c>
      <c r="B15" s="95" t="s">
        <v>44</v>
      </c>
      <c r="C15" s="96">
        <f>'приложение 1'!H24</f>
        <v>31517.8</v>
      </c>
      <c r="D15" s="52">
        <f>'приложение 1'!K24</f>
        <v>1030</v>
      </c>
      <c r="E15" s="51">
        <v>0</v>
      </c>
      <c r="F15" s="51">
        <v>0</v>
      </c>
      <c r="G15" s="51">
        <v>0</v>
      </c>
      <c r="H15" s="51">
        <v>10</v>
      </c>
      <c r="I15" s="51">
        <v>10</v>
      </c>
    </row>
    <row r="16" spans="1:12" ht="15" customHeight="1" x14ac:dyDescent="0.25">
      <c r="A16" s="94">
        <f t="shared" si="1"/>
        <v>4</v>
      </c>
      <c r="B16" s="95" t="s">
        <v>45</v>
      </c>
      <c r="C16" s="96">
        <f>'приложение 1'!H35</f>
        <v>36576.450000000004</v>
      </c>
      <c r="D16" s="52">
        <f>'приложение 1'!K35</f>
        <v>1000</v>
      </c>
      <c r="E16" s="51">
        <v>0</v>
      </c>
      <c r="F16" s="51">
        <v>0</v>
      </c>
      <c r="G16" s="51">
        <v>0</v>
      </c>
      <c r="H16" s="51">
        <v>11</v>
      </c>
      <c r="I16" s="51">
        <v>11</v>
      </c>
    </row>
    <row r="17" spans="1:9" ht="14.45" customHeight="1" x14ac:dyDescent="0.25">
      <c r="A17" s="94">
        <f t="shared" si="1"/>
        <v>5</v>
      </c>
      <c r="B17" s="95" t="s">
        <v>46</v>
      </c>
      <c r="C17" s="96">
        <f>'приложение 1'!H47</f>
        <v>7359.4000000000005</v>
      </c>
      <c r="D17" s="52">
        <f>'приложение 1'!K47</f>
        <v>378</v>
      </c>
      <c r="E17" s="51">
        <v>0</v>
      </c>
      <c r="F17" s="51">
        <v>0</v>
      </c>
      <c r="G17" s="51">
        <v>0</v>
      </c>
      <c r="H17" s="51">
        <v>2</v>
      </c>
      <c r="I17" s="51">
        <v>2</v>
      </c>
    </row>
    <row r="18" spans="1:9" ht="15.6" customHeight="1" x14ac:dyDescent="0.25">
      <c r="A18" s="94">
        <f t="shared" si="1"/>
        <v>6</v>
      </c>
      <c r="B18" s="95" t="s">
        <v>64</v>
      </c>
      <c r="C18" s="96">
        <f>'приложение 1'!H50</f>
        <v>4290.1000000000004</v>
      </c>
      <c r="D18" s="52">
        <f>'приложение 1'!K50</f>
        <v>168</v>
      </c>
      <c r="E18" s="51">
        <v>0</v>
      </c>
      <c r="F18" s="51">
        <v>0</v>
      </c>
      <c r="G18" s="51">
        <v>0</v>
      </c>
      <c r="H18" s="51">
        <v>4</v>
      </c>
      <c r="I18" s="51">
        <v>4</v>
      </c>
    </row>
    <row r="19" spans="1:9" ht="16.899999999999999" customHeight="1" x14ac:dyDescent="0.25">
      <c r="A19" s="94">
        <f t="shared" si="1"/>
        <v>7</v>
      </c>
      <c r="B19" s="95" t="s">
        <v>48</v>
      </c>
      <c r="C19" s="96">
        <f>'приложение 1'!H55</f>
        <v>5273.4</v>
      </c>
      <c r="D19" s="52">
        <f>'приложение 1'!K55</f>
        <v>211</v>
      </c>
      <c r="E19" s="51">
        <v>0</v>
      </c>
      <c r="F19" s="51">
        <v>0</v>
      </c>
      <c r="G19" s="51">
        <v>0</v>
      </c>
      <c r="H19" s="51">
        <v>3</v>
      </c>
      <c r="I19" s="51">
        <v>3</v>
      </c>
    </row>
    <row r="20" spans="1:9" ht="15.6" customHeight="1" x14ac:dyDescent="0.25">
      <c r="A20" s="94">
        <f t="shared" si="1"/>
        <v>8</v>
      </c>
      <c r="B20" s="95" t="s">
        <v>49</v>
      </c>
      <c r="C20" s="96">
        <f>'приложение 1'!H59</f>
        <v>6456.6</v>
      </c>
      <c r="D20" s="52">
        <f>'приложение 1'!K59</f>
        <v>274</v>
      </c>
      <c r="E20" s="51">
        <v>0</v>
      </c>
      <c r="F20" s="51">
        <v>0</v>
      </c>
      <c r="G20" s="51">
        <v>0</v>
      </c>
      <c r="H20" s="51">
        <v>6</v>
      </c>
      <c r="I20" s="51">
        <v>6</v>
      </c>
    </row>
    <row r="21" spans="1:9" ht="16.899999999999999" customHeight="1" x14ac:dyDescent="0.25">
      <c r="A21" s="94">
        <f t="shared" si="1"/>
        <v>9</v>
      </c>
      <c r="B21" s="95" t="s">
        <v>50</v>
      </c>
      <c r="C21" s="42">
        <f>'приложение 1'!H66</f>
        <v>1337.8999999999999</v>
      </c>
      <c r="D21" s="52">
        <f>'приложение 1'!K66</f>
        <v>51</v>
      </c>
      <c r="E21" s="51">
        <v>0</v>
      </c>
      <c r="F21" s="51">
        <v>0</v>
      </c>
      <c r="G21" s="51">
        <v>0</v>
      </c>
      <c r="H21" s="51">
        <v>3</v>
      </c>
      <c r="I21" s="51">
        <v>3</v>
      </c>
    </row>
    <row r="22" spans="1:9" ht="15" customHeight="1" x14ac:dyDescent="0.25">
      <c r="A22" s="94">
        <f t="shared" si="1"/>
        <v>10</v>
      </c>
      <c r="B22" s="95" t="s">
        <v>51</v>
      </c>
      <c r="C22" s="96">
        <f>'приложение 1'!H70</f>
        <v>90958.780000000013</v>
      </c>
      <c r="D22" s="52">
        <f>'приложение 1'!K70</f>
        <v>3372</v>
      </c>
      <c r="E22" s="51">
        <v>0</v>
      </c>
      <c r="F22" s="51">
        <v>0</v>
      </c>
      <c r="G22" s="51">
        <v>0</v>
      </c>
      <c r="H22" s="51">
        <v>30</v>
      </c>
      <c r="I22" s="51">
        <v>30</v>
      </c>
    </row>
    <row r="23" spans="1:9" ht="16.899999999999999" customHeight="1" x14ac:dyDescent="0.25">
      <c r="A23" s="94">
        <f t="shared" si="1"/>
        <v>11</v>
      </c>
      <c r="B23" s="95" t="s">
        <v>344</v>
      </c>
      <c r="C23" s="96">
        <f>'приложение 1'!H101</f>
        <v>13745.9</v>
      </c>
      <c r="D23" s="52">
        <f>'приложение 1'!K101</f>
        <v>450</v>
      </c>
      <c r="E23" s="51">
        <v>0</v>
      </c>
      <c r="F23" s="51">
        <v>0</v>
      </c>
      <c r="G23" s="51">
        <v>0</v>
      </c>
      <c r="H23" s="51">
        <v>2</v>
      </c>
      <c r="I23" s="51">
        <v>2</v>
      </c>
    </row>
    <row r="24" spans="1:9" ht="18.600000000000001" customHeight="1" x14ac:dyDescent="0.25">
      <c r="A24" s="94">
        <f t="shared" si="1"/>
        <v>12</v>
      </c>
      <c r="B24" s="95" t="s">
        <v>65</v>
      </c>
      <c r="C24" s="96">
        <f>'приложение 1'!H104</f>
        <v>1266</v>
      </c>
      <c r="D24" s="52">
        <f>'приложение 1'!K104</f>
        <v>64</v>
      </c>
      <c r="E24" s="51">
        <v>0</v>
      </c>
      <c r="F24" s="51">
        <v>0</v>
      </c>
      <c r="G24" s="51">
        <v>0</v>
      </c>
      <c r="H24" s="51">
        <v>3</v>
      </c>
      <c r="I24" s="51">
        <v>3</v>
      </c>
    </row>
    <row r="25" spans="1:9" ht="16.149999999999999" customHeight="1" x14ac:dyDescent="0.25">
      <c r="A25" s="94">
        <f t="shared" si="1"/>
        <v>13</v>
      </c>
      <c r="B25" s="95" t="s">
        <v>47</v>
      </c>
      <c r="C25" s="96">
        <f>'приложение 1'!H108</f>
        <v>1066.2</v>
      </c>
      <c r="D25" s="52">
        <f>'приложение 1'!K108</f>
        <v>47</v>
      </c>
      <c r="E25" s="51">
        <v>0</v>
      </c>
      <c r="F25" s="51">
        <v>0</v>
      </c>
      <c r="G25" s="51">
        <v>0</v>
      </c>
      <c r="H25" s="51">
        <v>2</v>
      </c>
      <c r="I25" s="51">
        <v>2</v>
      </c>
    </row>
    <row r="26" spans="1:9" ht="15.6" customHeight="1" x14ac:dyDescent="0.25">
      <c r="A26" s="94">
        <f t="shared" si="1"/>
        <v>14</v>
      </c>
      <c r="B26" s="95" t="s">
        <v>66</v>
      </c>
      <c r="C26" s="96">
        <f>'приложение 1'!H111</f>
        <v>854.3</v>
      </c>
      <c r="D26" s="52">
        <f>'приложение 1'!K111</f>
        <v>30</v>
      </c>
      <c r="E26" s="51">
        <v>0</v>
      </c>
      <c r="F26" s="51">
        <v>0</v>
      </c>
      <c r="G26" s="51">
        <v>0</v>
      </c>
      <c r="H26" s="51">
        <v>1</v>
      </c>
      <c r="I26" s="51">
        <v>1</v>
      </c>
    </row>
    <row r="27" spans="1:9" ht="13.9" customHeight="1" x14ac:dyDescent="0.25">
      <c r="A27" s="94">
        <f t="shared" si="1"/>
        <v>15</v>
      </c>
      <c r="B27" s="95" t="s">
        <v>67</v>
      </c>
      <c r="C27" s="96">
        <f>'приложение 1'!H113</f>
        <v>581.6</v>
      </c>
      <c r="D27" s="52">
        <f>'приложение 1'!K113</f>
        <v>33</v>
      </c>
      <c r="E27" s="51">
        <v>0</v>
      </c>
      <c r="F27" s="51">
        <v>0</v>
      </c>
      <c r="G27" s="51">
        <v>0</v>
      </c>
      <c r="H27" s="51">
        <v>1</v>
      </c>
      <c r="I27" s="51">
        <v>1</v>
      </c>
    </row>
    <row r="28" spans="1:9" ht="15.6" customHeight="1" x14ac:dyDescent="0.25">
      <c r="A28" s="94">
        <f t="shared" si="1"/>
        <v>16</v>
      </c>
      <c r="B28" s="95" t="s">
        <v>304</v>
      </c>
      <c r="C28" s="96">
        <f>'приложение 1'!H115</f>
        <v>89303.5</v>
      </c>
      <c r="D28" s="52">
        <f>'приложение 1'!K115</f>
        <v>2684</v>
      </c>
      <c r="E28" s="51">
        <v>0</v>
      </c>
      <c r="F28" s="51">
        <v>0</v>
      </c>
      <c r="G28" s="51">
        <v>0</v>
      </c>
      <c r="H28" s="51">
        <v>12</v>
      </c>
      <c r="I28" s="51">
        <v>12</v>
      </c>
    </row>
    <row r="29" spans="1:9" ht="15.6" customHeight="1" x14ac:dyDescent="0.25">
      <c r="A29" s="94">
        <f t="shared" si="1"/>
        <v>17</v>
      </c>
      <c r="B29" s="95" t="s">
        <v>339</v>
      </c>
      <c r="C29" s="96">
        <f>'приложение 1'!H129</f>
        <v>1140.2</v>
      </c>
      <c r="D29" s="52">
        <f>'приложение 1'!K129</f>
        <v>23</v>
      </c>
      <c r="E29" s="51">
        <v>0</v>
      </c>
      <c r="F29" s="51">
        <v>0</v>
      </c>
      <c r="G29" s="51">
        <v>0</v>
      </c>
      <c r="H29" s="51">
        <v>1</v>
      </c>
      <c r="I29" s="51">
        <v>1</v>
      </c>
    </row>
    <row r="30" spans="1:9" ht="15.6" customHeight="1" x14ac:dyDescent="0.25">
      <c r="A30" s="94">
        <f t="shared" si="1"/>
        <v>18</v>
      </c>
      <c r="B30" s="95" t="s">
        <v>361</v>
      </c>
      <c r="C30" s="96">
        <f>'приложение 1'!H130</f>
        <v>30998.899999999998</v>
      </c>
      <c r="D30" s="52">
        <f>'приложение 1'!K130</f>
        <v>1159</v>
      </c>
      <c r="E30" s="51">
        <v>0</v>
      </c>
      <c r="F30" s="51">
        <v>0</v>
      </c>
      <c r="G30" s="51">
        <v>0</v>
      </c>
      <c r="H30" s="51">
        <v>6</v>
      </c>
      <c r="I30" s="51">
        <v>6</v>
      </c>
    </row>
    <row r="31" spans="1:9" ht="15.6" customHeight="1" x14ac:dyDescent="0.25">
      <c r="A31" s="94">
        <f t="shared" si="1"/>
        <v>19</v>
      </c>
      <c r="B31" s="95" t="s">
        <v>393</v>
      </c>
      <c r="C31" s="96">
        <f>'приложение 1'!H137</f>
        <v>18676.300000000003</v>
      </c>
      <c r="D31" s="52">
        <f>'приложение 1'!K137</f>
        <v>561</v>
      </c>
      <c r="E31" s="51">
        <v>0</v>
      </c>
      <c r="F31" s="51">
        <v>0</v>
      </c>
      <c r="G31" s="51">
        <v>0</v>
      </c>
      <c r="H31" s="51">
        <v>6</v>
      </c>
      <c r="I31" s="51">
        <v>6</v>
      </c>
    </row>
    <row r="32" spans="1:9" ht="15.6" customHeight="1" x14ac:dyDescent="0.25">
      <c r="A32" s="94">
        <f t="shared" si="1"/>
        <v>20</v>
      </c>
      <c r="B32" s="95" t="s">
        <v>424</v>
      </c>
      <c r="C32" s="96">
        <f>'приложение 1'!H144</f>
        <v>3103</v>
      </c>
      <c r="D32" s="52">
        <f>'приложение 1'!K144</f>
        <v>138</v>
      </c>
      <c r="E32" s="51">
        <v>0</v>
      </c>
      <c r="F32" s="51">
        <v>0</v>
      </c>
      <c r="G32" s="51">
        <v>0</v>
      </c>
      <c r="H32" s="51">
        <v>6</v>
      </c>
      <c r="I32" s="51">
        <v>6</v>
      </c>
    </row>
    <row r="33" spans="1:9" ht="23.25" customHeight="1" x14ac:dyDescent="0.25">
      <c r="A33" s="290" t="s">
        <v>285</v>
      </c>
      <c r="B33" s="290"/>
      <c r="C33" s="290"/>
      <c r="D33" s="290"/>
      <c r="E33" s="290"/>
      <c r="F33" s="290"/>
      <c r="G33" s="290"/>
      <c r="H33" s="290"/>
      <c r="I33" s="290"/>
    </row>
    <row r="34" spans="1:9" ht="15.75" x14ac:dyDescent="0.25">
      <c r="A34" s="90"/>
      <c r="B34" s="91" t="s">
        <v>2</v>
      </c>
      <c r="C34" s="92">
        <f>SUM(C35:C54)</f>
        <v>359808.31000000006</v>
      </c>
      <c r="D34" s="93">
        <f>SUM(D35:D54)</f>
        <v>14445</v>
      </c>
      <c r="E34" s="92">
        <f t="shared" ref="E34:G34" si="2">SUM(E35:E49)</f>
        <v>0</v>
      </c>
      <c r="F34" s="92">
        <f t="shared" si="2"/>
        <v>0</v>
      </c>
      <c r="G34" s="92">
        <f t="shared" si="2"/>
        <v>0</v>
      </c>
      <c r="H34" s="249">
        <f>SUM(H35:H54)</f>
        <v>98</v>
      </c>
      <c r="I34" s="249">
        <f>SUM(I35:I54)</f>
        <v>98</v>
      </c>
    </row>
    <row r="35" spans="1:9" ht="15.75" x14ac:dyDescent="0.25">
      <c r="A35" s="94">
        <v>1</v>
      </c>
      <c r="B35" s="95" t="s">
        <v>42</v>
      </c>
      <c r="C35" s="96">
        <v>19043.900000000001</v>
      </c>
      <c r="D35" s="52">
        <v>594</v>
      </c>
      <c r="E35" s="51">
        <v>0</v>
      </c>
      <c r="F35" s="51">
        <v>0</v>
      </c>
      <c r="G35" s="51">
        <v>0</v>
      </c>
      <c r="H35" s="51">
        <v>4</v>
      </c>
      <c r="I35" s="51">
        <v>4</v>
      </c>
    </row>
    <row r="36" spans="1:9" ht="15.75" x14ac:dyDescent="0.25">
      <c r="A36" s="94">
        <f>A35+1</f>
        <v>2</v>
      </c>
      <c r="B36" s="95" t="s">
        <v>43</v>
      </c>
      <c r="C36" s="96">
        <v>1656.2</v>
      </c>
      <c r="D36" s="52">
        <v>65</v>
      </c>
      <c r="E36" s="51">
        <v>0</v>
      </c>
      <c r="F36" s="51">
        <v>0</v>
      </c>
      <c r="G36" s="51">
        <v>0</v>
      </c>
      <c r="H36" s="51">
        <v>2</v>
      </c>
      <c r="I36" s="51">
        <v>2</v>
      </c>
    </row>
    <row r="37" spans="1:9" ht="15.75" x14ac:dyDescent="0.25">
      <c r="A37" s="94">
        <f t="shared" ref="A37:A53" si="3">A36+1</f>
        <v>3</v>
      </c>
      <c r="B37" s="95" t="s">
        <v>44</v>
      </c>
      <c r="C37" s="96">
        <f>'приложение 1'!H161</f>
        <v>25565.53</v>
      </c>
      <c r="D37" s="52">
        <f>'приложение 1'!K161</f>
        <v>843</v>
      </c>
      <c r="E37" s="51">
        <v>0</v>
      </c>
      <c r="F37" s="51">
        <v>0</v>
      </c>
      <c r="G37" s="51">
        <v>0</v>
      </c>
      <c r="H37" s="51">
        <v>9</v>
      </c>
      <c r="I37" s="51">
        <v>9</v>
      </c>
    </row>
    <row r="38" spans="1:9" ht="15.75" x14ac:dyDescent="0.25">
      <c r="A38" s="94">
        <f t="shared" si="3"/>
        <v>4</v>
      </c>
      <c r="B38" s="95" t="s">
        <v>45</v>
      </c>
      <c r="C38" s="96">
        <v>23373.34</v>
      </c>
      <c r="D38" s="52">
        <v>808</v>
      </c>
      <c r="E38" s="51">
        <v>0</v>
      </c>
      <c r="F38" s="51">
        <v>0</v>
      </c>
      <c r="G38" s="51">
        <v>0</v>
      </c>
      <c r="H38" s="51">
        <v>4</v>
      </c>
      <c r="I38" s="51">
        <v>4</v>
      </c>
    </row>
    <row r="39" spans="1:9" ht="15.75" x14ac:dyDescent="0.25">
      <c r="A39" s="94">
        <f t="shared" si="3"/>
        <v>5</v>
      </c>
      <c r="B39" s="95" t="s">
        <v>46</v>
      </c>
      <c r="C39" s="96">
        <v>1503.5</v>
      </c>
      <c r="D39" s="52">
        <v>67</v>
      </c>
      <c r="E39" s="51">
        <v>0</v>
      </c>
      <c r="F39" s="51">
        <v>0</v>
      </c>
      <c r="G39" s="51">
        <v>0</v>
      </c>
      <c r="H39" s="51">
        <v>2</v>
      </c>
      <c r="I39" s="51">
        <v>2</v>
      </c>
    </row>
    <row r="40" spans="1:9" ht="15.75" x14ac:dyDescent="0.25">
      <c r="A40" s="94">
        <f t="shared" si="3"/>
        <v>6</v>
      </c>
      <c r="B40" s="95" t="s">
        <v>64</v>
      </c>
      <c r="C40" s="96">
        <f>'приложение 1'!H179</f>
        <v>3099.2</v>
      </c>
      <c r="D40" s="52">
        <f>'приложение 1'!K179</f>
        <v>120</v>
      </c>
      <c r="E40" s="51">
        <v>0</v>
      </c>
      <c r="F40" s="51">
        <v>0</v>
      </c>
      <c r="G40" s="51">
        <v>0</v>
      </c>
      <c r="H40" s="51">
        <v>4</v>
      </c>
      <c r="I40" s="51">
        <v>4</v>
      </c>
    </row>
    <row r="41" spans="1:9" ht="15.75" x14ac:dyDescent="0.25">
      <c r="A41" s="94">
        <f t="shared" si="3"/>
        <v>7</v>
      </c>
      <c r="B41" s="95" t="s">
        <v>48</v>
      </c>
      <c r="C41" s="96">
        <v>2592.1999999999998</v>
      </c>
      <c r="D41" s="52">
        <v>99</v>
      </c>
      <c r="E41" s="51">
        <v>0</v>
      </c>
      <c r="F41" s="51">
        <v>0</v>
      </c>
      <c r="G41" s="51">
        <v>0</v>
      </c>
      <c r="H41" s="51">
        <v>4</v>
      </c>
      <c r="I41" s="51">
        <v>4</v>
      </c>
    </row>
    <row r="42" spans="1:9" ht="15.75" x14ac:dyDescent="0.25">
      <c r="A42" s="94">
        <f t="shared" si="3"/>
        <v>8</v>
      </c>
      <c r="B42" s="95" t="s">
        <v>49</v>
      </c>
      <c r="C42" s="96">
        <v>6564.25</v>
      </c>
      <c r="D42" s="52">
        <v>312</v>
      </c>
      <c r="E42" s="51">
        <v>0</v>
      </c>
      <c r="F42" s="51">
        <v>0</v>
      </c>
      <c r="G42" s="51">
        <v>0</v>
      </c>
      <c r="H42" s="51">
        <v>2</v>
      </c>
      <c r="I42" s="51">
        <v>2</v>
      </c>
    </row>
    <row r="43" spans="1:9" ht="15.75" x14ac:dyDescent="0.25">
      <c r="A43" s="94">
        <f t="shared" si="3"/>
        <v>9</v>
      </c>
      <c r="B43" s="95" t="s">
        <v>50</v>
      </c>
      <c r="C43" s="96">
        <v>1444.6</v>
      </c>
      <c r="D43" s="52">
        <v>47</v>
      </c>
      <c r="E43" s="51">
        <v>0</v>
      </c>
      <c r="F43" s="51">
        <v>0</v>
      </c>
      <c r="G43" s="51">
        <v>0</v>
      </c>
      <c r="H43" s="51">
        <v>2</v>
      </c>
      <c r="I43" s="51">
        <v>2</v>
      </c>
    </row>
    <row r="44" spans="1:9" ht="15.75" x14ac:dyDescent="0.25">
      <c r="A44" s="94">
        <f t="shared" si="3"/>
        <v>10</v>
      </c>
      <c r="B44" s="95" t="s">
        <v>51</v>
      </c>
      <c r="C44" s="96">
        <v>81215.3</v>
      </c>
      <c r="D44" s="52">
        <v>4715</v>
      </c>
      <c r="E44" s="51">
        <v>0</v>
      </c>
      <c r="F44" s="51">
        <v>0</v>
      </c>
      <c r="G44" s="51">
        <v>0</v>
      </c>
      <c r="H44" s="51">
        <v>16</v>
      </c>
      <c r="I44" s="51">
        <v>16</v>
      </c>
    </row>
    <row r="45" spans="1:9" ht="15.75" x14ac:dyDescent="0.25">
      <c r="A45" s="94">
        <f t="shared" si="3"/>
        <v>11</v>
      </c>
      <c r="B45" s="95" t="s">
        <v>344</v>
      </c>
      <c r="C45" s="96">
        <v>24468.3</v>
      </c>
      <c r="D45" s="52">
        <v>683</v>
      </c>
      <c r="E45" s="51">
        <v>0</v>
      </c>
      <c r="F45" s="51">
        <v>0</v>
      </c>
      <c r="G45" s="51">
        <v>0</v>
      </c>
      <c r="H45" s="51">
        <v>4</v>
      </c>
      <c r="I45" s="51">
        <v>4</v>
      </c>
    </row>
    <row r="46" spans="1:9" ht="15.75" x14ac:dyDescent="0.25">
      <c r="A46" s="94">
        <f t="shared" si="3"/>
        <v>12</v>
      </c>
      <c r="B46" s="95" t="s">
        <v>65</v>
      </c>
      <c r="C46" s="96">
        <v>1214.0999999999999</v>
      </c>
      <c r="D46" s="52">
        <v>79</v>
      </c>
      <c r="E46" s="51">
        <v>0</v>
      </c>
      <c r="F46" s="51">
        <v>0</v>
      </c>
      <c r="G46" s="51">
        <v>0</v>
      </c>
      <c r="H46" s="51">
        <v>1</v>
      </c>
      <c r="I46" s="51">
        <v>1</v>
      </c>
    </row>
    <row r="47" spans="1:9" ht="15.75" x14ac:dyDescent="0.25">
      <c r="A47" s="94">
        <f t="shared" si="3"/>
        <v>13</v>
      </c>
      <c r="B47" s="95" t="s">
        <v>47</v>
      </c>
      <c r="C47" s="96">
        <v>4400.7</v>
      </c>
      <c r="D47" s="52">
        <v>158</v>
      </c>
      <c r="E47" s="51">
        <v>0</v>
      </c>
      <c r="F47" s="51">
        <v>0</v>
      </c>
      <c r="G47" s="51">
        <v>0</v>
      </c>
      <c r="H47" s="51">
        <v>1</v>
      </c>
      <c r="I47" s="51">
        <v>1</v>
      </c>
    </row>
    <row r="48" spans="1:9" ht="15.75" x14ac:dyDescent="0.25">
      <c r="A48" s="94">
        <f t="shared" si="3"/>
        <v>14</v>
      </c>
      <c r="B48" s="95" t="s">
        <v>66</v>
      </c>
      <c r="C48" s="96">
        <v>406.7</v>
      </c>
      <c r="D48" s="52">
        <v>22</v>
      </c>
      <c r="E48" s="51">
        <v>0</v>
      </c>
      <c r="F48" s="51">
        <v>0</v>
      </c>
      <c r="G48" s="51">
        <v>0</v>
      </c>
      <c r="H48" s="51">
        <v>1</v>
      </c>
      <c r="I48" s="51">
        <v>1</v>
      </c>
    </row>
    <row r="49" spans="1:9" ht="15.75" x14ac:dyDescent="0.25">
      <c r="A49" s="94">
        <f t="shared" si="3"/>
        <v>15</v>
      </c>
      <c r="B49" s="95" t="s">
        <v>67</v>
      </c>
      <c r="C49" s="96">
        <v>353.6</v>
      </c>
      <c r="D49" s="52">
        <v>16</v>
      </c>
      <c r="E49" s="51">
        <v>0</v>
      </c>
      <c r="F49" s="51">
        <v>0</v>
      </c>
      <c r="G49" s="51">
        <v>0</v>
      </c>
      <c r="H49" s="51">
        <v>1</v>
      </c>
      <c r="I49" s="51">
        <v>1</v>
      </c>
    </row>
    <row r="50" spans="1:9" ht="15.75" x14ac:dyDescent="0.25">
      <c r="A50" s="94">
        <f t="shared" si="3"/>
        <v>16</v>
      </c>
      <c r="B50" s="95" t="s">
        <v>304</v>
      </c>
      <c r="C50" s="96">
        <f>'приложение 1'!H225</f>
        <v>83323.900000000009</v>
      </c>
      <c r="D50" s="52">
        <f>'приложение 1'!K225</f>
        <v>2748</v>
      </c>
      <c r="E50" s="51">
        <v>0</v>
      </c>
      <c r="F50" s="51">
        <v>0</v>
      </c>
      <c r="G50" s="51">
        <v>0</v>
      </c>
      <c r="H50" s="51">
        <v>14</v>
      </c>
      <c r="I50" s="51">
        <v>14</v>
      </c>
    </row>
    <row r="51" spans="1:9" ht="15.75" x14ac:dyDescent="0.25">
      <c r="A51" s="94">
        <f t="shared" si="3"/>
        <v>17</v>
      </c>
      <c r="B51" s="95" t="s">
        <v>339</v>
      </c>
      <c r="C51" s="96">
        <f>'приложение 1'!H241</f>
        <v>786.8</v>
      </c>
      <c r="D51" s="52">
        <f>'приложение 1'!K240</f>
        <v>23</v>
      </c>
      <c r="E51" s="51">
        <v>0</v>
      </c>
      <c r="F51" s="51">
        <v>0</v>
      </c>
      <c r="G51" s="51">
        <v>0</v>
      </c>
      <c r="H51" s="51">
        <v>1</v>
      </c>
      <c r="I51" s="51">
        <v>1</v>
      </c>
    </row>
    <row r="52" spans="1:9" ht="15.75" x14ac:dyDescent="0.25">
      <c r="A52" s="94">
        <f t="shared" si="3"/>
        <v>18</v>
      </c>
      <c r="B52" s="95" t="s">
        <v>361</v>
      </c>
      <c r="C52" s="96">
        <f>'приложение 1'!H242</f>
        <v>39528.79</v>
      </c>
      <c r="D52" s="52">
        <f>'приложение 1'!K242</f>
        <v>1762</v>
      </c>
      <c r="E52" s="51">
        <v>0</v>
      </c>
      <c r="F52" s="51">
        <v>0</v>
      </c>
      <c r="G52" s="51">
        <v>0</v>
      </c>
      <c r="H52" s="51">
        <v>7</v>
      </c>
      <c r="I52" s="51">
        <v>7</v>
      </c>
    </row>
    <row r="53" spans="1:9" ht="15.75" x14ac:dyDescent="0.25">
      <c r="A53" s="94">
        <f t="shared" si="3"/>
        <v>19</v>
      </c>
      <c r="B53" s="95" t="s">
        <v>393</v>
      </c>
      <c r="C53" s="96">
        <f>'приложение 1'!H250</f>
        <v>32708.5</v>
      </c>
      <c r="D53" s="52">
        <f>'приложение 1'!K250</f>
        <v>1046</v>
      </c>
      <c r="E53" s="51">
        <v>0</v>
      </c>
      <c r="F53" s="51">
        <v>0</v>
      </c>
      <c r="G53" s="51">
        <v>0</v>
      </c>
      <c r="H53" s="248">
        <v>10</v>
      </c>
      <c r="I53" s="248">
        <v>10</v>
      </c>
    </row>
    <row r="54" spans="1:9" ht="15.75" x14ac:dyDescent="0.25">
      <c r="A54" s="94">
        <v>20</v>
      </c>
      <c r="B54" s="95" t="s">
        <v>424</v>
      </c>
      <c r="C54" s="96">
        <f>'приложение 1'!H261</f>
        <v>6558.9000000000005</v>
      </c>
      <c r="D54" s="52">
        <f>'приложение 1'!K261</f>
        <v>238</v>
      </c>
      <c r="E54" s="51">
        <v>0</v>
      </c>
      <c r="F54" s="51">
        <v>0</v>
      </c>
      <c r="G54" s="51">
        <v>0</v>
      </c>
      <c r="H54" s="51">
        <v>9</v>
      </c>
      <c r="I54" s="51">
        <v>9</v>
      </c>
    </row>
    <row r="55" spans="1:9" ht="22.15" customHeight="1" x14ac:dyDescent="0.25">
      <c r="A55" s="290" t="s">
        <v>286</v>
      </c>
      <c r="B55" s="291"/>
      <c r="C55" s="291"/>
      <c r="D55" s="291"/>
      <c r="E55" s="291"/>
      <c r="F55" s="291"/>
      <c r="G55" s="291"/>
      <c r="H55" s="291"/>
      <c r="I55" s="291"/>
    </row>
    <row r="56" spans="1:9" ht="15.75" x14ac:dyDescent="0.25">
      <c r="A56" s="90"/>
      <c r="B56" s="91" t="s">
        <v>2</v>
      </c>
      <c r="C56" s="92">
        <f>SUM(C57:C75)</f>
        <v>361051.78999999992</v>
      </c>
      <c r="D56" s="93">
        <f>SUM(D57:D75)</f>
        <v>13218</v>
      </c>
      <c r="E56" s="92">
        <f t="shared" ref="E56:G56" si="4">SUM(E57:E70)</f>
        <v>0</v>
      </c>
      <c r="F56" s="92">
        <f t="shared" si="4"/>
        <v>0</v>
      </c>
      <c r="G56" s="92">
        <f t="shared" si="4"/>
        <v>0</v>
      </c>
      <c r="H56" s="93">
        <f>SUM(H57:H75)</f>
        <v>94</v>
      </c>
      <c r="I56" s="93">
        <f>SUM(I57:I75)</f>
        <v>94</v>
      </c>
    </row>
    <row r="57" spans="1:9" ht="15.75" x14ac:dyDescent="0.25">
      <c r="A57" s="94">
        <v>1</v>
      </c>
      <c r="B57" s="95" t="s">
        <v>42</v>
      </c>
      <c r="C57" s="96">
        <v>14409.6</v>
      </c>
      <c r="D57" s="52">
        <v>476</v>
      </c>
      <c r="E57" s="51">
        <v>0</v>
      </c>
      <c r="F57" s="51">
        <v>0</v>
      </c>
      <c r="G57" s="51">
        <v>0</v>
      </c>
      <c r="H57" s="51">
        <v>3</v>
      </c>
      <c r="I57" s="51">
        <v>3</v>
      </c>
    </row>
    <row r="58" spans="1:9" ht="15.75" x14ac:dyDescent="0.25">
      <c r="A58" s="94">
        <f>A57+1</f>
        <v>2</v>
      </c>
      <c r="B58" s="95" t="s">
        <v>43</v>
      </c>
      <c r="C58" s="96">
        <f>'приложение 1'!H334</f>
        <v>827.8</v>
      </c>
      <c r="D58" s="52">
        <f>'приложение 1'!K334</f>
        <v>26</v>
      </c>
      <c r="E58" s="51">
        <v>0</v>
      </c>
      <c r="F58" s="51">
        <v>0</v>
      </c>
      <c r="G58" s="51">
        <v>0</v>
      </c>
      <c r="H58" s="51">
        <v>1</v>
      </c>
      <c r="I58" s="51">
        <v>1</v>
      </c>
    </row>
    <row r="59" spans="1:9" ht="15.75" x14ac:dyDescent="0.25">
      <c r="A59" s="94">
        <f t="shared" ref="A59:A75" si="5">A58+1</f>
        <v>3</v>
      </c>
      <c r="B59" s="95" t="s">
        <v>44</v>
      </c>
      <c r="C59" s="96">
        <f>'приложение 1'!H280</f>
        <v>26456.23</v>
      </c>
      <c r="D59" s="52">
        <f>'приложение 1'!K280</f>
        <v>891</v>
      </c>
      <c r="E59" s="51">
        <v>0</v>
      </c>
      <c r="F59" s="51">
        <v>0</v>
      </c>
      <c r="G59" s="51">
        <v>0</v>
      </c>
      <c r="H59" s="51">
        <v>10</v>
      </c>
      <c r="I59" s="51">
        <v>10</v>
      </c>
    </row>
    <row r="60" spans="1:9" ht="15.75" x14ac:dyDescent="0.25">
      <c r="A60" s="94">
        <f t="shared" si="5"/>
        <v>4</v>
      </c>
      <c r="B60" s="95" t="s">
        <v>45</v>
      </c>
      <c r="C60" s="96">
        <f>'приложение 1'!H341</f>
        <v>24279.25</v>
      </c>
      <c r="D60" s="52">
        <f>'приложение 1'!K341</f>
        <v>771</v>
      </c>
      <c r="E60" s="51">
        <v>0</v>
      </c>
      <c r="F60" s="51">
        <v>0</v>
      </c>
      <c r="G60" s="51">
        <v>0</v>
      </c>
      <c r="H60" s="51">
        <v>5</v>
      </c>
      <c r="I60" s="51">
        <v>5</v>
      </c>
    </row>
    <row r="61" spans="1:9" ht="15.75" x14ac:dyDescent="0.25">
      <c r="A61" s="94">
        <f t="shared" si="5"/>
        <v>5</v>
      </c>
      <c r="B61" s="95" t="s">
        <v>46</v>
      </c>
      <c r="C61" s="96">
        <f>'приложение 1'!H323</f>
        <v>5723.7000000000007</v>
      </c>
      <c r="D61" s="52">
        <f>'приложение 1'!K323</f>
        <v>289</v>
      </c>
      <c r="E61" s="51">
        <v>0</v>
      </c>
      <c r="F61" s="51">
        <v>0</v>
      </c>
      <c r="G61" s="51">
        <v>0</v>
      </c>
      <c r="H61" s="51">
        <v>3</v>
      </c>
      <c r="I61" s="51">
        <v>3</v>
      </c>
    </row>
    <row r="62" spans="1:9" ht="15.75" x14ac:dyDescent="0.25">
      <c r="A62" s="94">
        <f t="shared" si="5"/>
        <v>6</v>
      </c>
      <c r="B62" s="95" t="s">
        <v>64</v>
      </c>
      <c r="C62" s="96">
        <f>'приложение 1'!H313</f>
        <v>1750.8999999999999</v>
      </c>
      <c r="D62" s="52">
        <f>'приложение 1'!K313</f>
        <v>89</v>
      </c>
      <c r="E62" s="51">
        <v>0</v>
      </c>
      <c r="F62" s="51">
        <v>0</v>
      </c>
      <c r="G62" s="51">
        <v>0</v>
      </c>
      <c r="H62" s="51">
        <v>3</v>
      </c>
      <c r="I62" s="51">
        <v>3</v>
      </c>
    </row>
    <row r="63" spans="1:9" ht="15.75" x14ac:dyDescent="0.25">
      <c r="A63" s="94">
        <f t="shared" si="5"/>
        <v>7</v>
      </c>
      <c r="B63" s="95" t="s">
        <v>48</v>
      </c>
      <c r="C63" s="96">
        <f>'приложение 1'!H327</f>
        <v>4672.9000000000005</v>
      </c>
      <c r="D63" s="52">
        <f>'приложение 1'!K327</f>
        <v>180</v>
      </c>
      <c r="E63" s="51">
        <v>0</v>
      </c>
      <c r="F63" s="51">
        <v>0</v>
      </c>
      <c r="G63" s="51">
        <v>0</v>
      </c>
      <c r="H63" s="51">
        <v>6</v>
      </c>
      <c r="I63" s="51">
        <v>6</v>
      </c>
    </row>
    <row r="64" spans="1:9" ht="15.75" x14ac:dyDescent="0.25">
      <c r="A64" s="94">
        <f t="shared" si="5"/>
        <v>8</v>
      </c>
      <c r="B64" s="95" t="s">
        <v>49</v>
      </c>
      <c r="C64" s="96">
        <f>'приложение 1'!H336</f>
        <v>8112</v>
      </c>
      <c r="D64" s="52">
        <f>'приложение 1'!K336</f>
        <v>290</v>
      </c>
      <c r="E64" s="51">
        <v>0</v>
      </c>
      <c r="F64" s="51">
        <v>0</v>
      </c>
      <c r="G64" s="51">
        <v>0</v>
      </c>
      <c r="H64" s="51">
        <v>4</v>
      </c>
      <c r="I64" s="51">
        <v>4</v>
      </c>
    </row>
    <row r="65" spans="1:9" ht="15.75" x14ac:dyDescent="0.25">
      <c r="A65" s="94">
        <f t="shared" si="5"/>
        <v>9</v>
      </c>
      <c r="B65" s="95" t="s">
        <v>50</v>
      </c>
      <c r="C65" s="96">
        <f>'приложение 1'!H321</f>
        <v>2344.9</v>
      </c>
      <c r="D65" s="52">
        <f>'приложение 1'!K321</f>
        <v>66</v>
      </c>
      <c r="E65" s="51">
        <v>0</v>
      </c>
      <c r="F65" s="51">
        <v>0</v>
      </c>
      <c r="G65" s="51">
        <v>0</v>
      </c>
      <c r="H65" s="51">
        <v>1</v>
      </c>
      <c r="I65" s="51">
        <v>1</v>
      </c>
    </row>
    <row r="66" spans="1:9" ht="15.75" x14ac:dyDescent="0.25">
      <c r="A66" s="94">
        <f t="shared" si="5"/>
        <v>10</v>
      </c>
      <c r="B66" s="95" t="s">
        <v>51</v>
      </c>
      <c r="C66" s="96">
        <f>'приложение 1'!H291</f>
        <v>100164.08</v>
      </c>
      <c r="D66" s="52">
        <f>'приложение 1'!K291</f>
        <v>4775</v>
      </c>
      <c r="E66" s="51">
        <v>0</v>
      </c>
      <c r="F66" s="51">
        <v>0</v>
      </c>
      <c r="G66" s="51">
        <v>0</v>
      </c>
      <c r="H66" s="51">
        <v>18</v>
      </c>
      <c r="I66" s="51">
        <v>18</v>
      </c>
    </row>
    <row r="67" spans="1:9" ht="15.75" x14ac:dyDescent="0.25">
      <c r="A67" s="94">
        <f t="shared" si="5"/>
        <v>11</v>
      </c>
      <c r="B67" s="95" t="s">
        <v>344</v>
      </c>
      <c r="C67" s="96">
        <f>'приложение 1'!H277</f>
        <v>14473</v>
      </c>
      <c r="D67" s="52">
        <f>'приложение 1'!K277</f>
        <v>420</v>
      </c>
      <c r="E67" s="51">
        <v>0</v>
      </c>
      <c r="F67" s="51">
        <v>0</v>
      </c>
      <c r="G67" s="51">
        <v>0</v>
      </c>
      <c r="H67" s="51">
        <v>2</v>
      </c>
      <c r="I67" s="51">
        <v>2</v>
      </c>
    </row>
    <row r="68" spans="1:9" ht="15.75" x14ac:dyDescent="0.25">
      <c r="A68" s="94">
        <f t="shared" si="5"/>
        <v>12</v>
      </c>
      <c r="B68" s="95" t="s">
        <v>65</v>
      </c>
      <c r="C68" s="96">
        <f>'приложение 1'!H310</f>
        <v>882.8</v>
      </c>
      <c r="D68" s="52">
        <f>'приложение 1'!K310</f>
        <v>44</v>
      </c>
      <c r="E68" s="51">
        <v>0</v>
      </c>
      <c r="F68" s="51">
        <v>0</v>
      </c>
      <c r="G68" s="51">
        <v>0</v>
      </c>
      <c r="H68" s="51">
        <v>2</v>
      </c>
      <c r="I68" s="51">
        <v>2</v>
      </c>
    </row>
    <row r="69" spans="1:9" ht="15.75" x14ac:dyDescent="0.25">
      <c r="A69" s="94">
        <f t="shared" si="5"/>
        <v>13</v>
      </c>
      <c r="B69" s="95" t="s">
        <v>66</v>
      </c>
      <c r="C69" s="96">
        <f>'приложение 1'!H319</f>
        <v>854.3</v>
      </c>
      <c r="D69" s="52">
        <f>'приложение 1'!K319</f>
        <v>30</v>
      </c>
      <c r="E69" s="51">
        <v>0</v>
      </c>
      <c r="F69" s="51">
        <v>0</v>
      </c>
      <c r="G69" s="51">
        <v>0</v>
      </c>
      <c r="H69" s="51">
        <v>1</v>
      </c>
      <c r="I69" s="51">
        <v>1</v>
      </c>
    </row>
    <row r="70" spans="1:9" ht="15.75" x14ac:dyDescent="0.25">
      <c r="A70" s="94">
        <f t="shared" si="5"/>
        <v>14</v>
      </c>
      <c r="B70" s="95" t="s">
        <v>67</v>
      </c>
      <c r="C70" s="96">
        <f>'приложение 1'!H317</f>
        <v>731.4</v>
      </c>
      <c r="D70" s="52">
        <f>'приложение 1'!K317</f>
        <v>33</v>
      </c>
      <c r="E70" s="51">
        <v>0</v>
      </c>
      <c r="F70" s="51">
        <v>0</v>
      </c>
      <c r="G70" s="51">
        <v>0</v>
      </c>
      <c r="H70" s="51">
        <v>1</v>
      </c>
      <c r="I70" s="51">
        <v>1</v>
      </c>
    </row>
    <row r="71" spans="1:9" ht="15.75" x14ac:dyDescent="0.25">
      <c r="A71" s="94">
        <f t="shared" si="5"/>
        <v>15</v>
      </c>
      <c r="B71" s="95" t="s">
        <v>304</v>
      </c>
      <c r="C71" s="51">
        <f>'приложение 1'!H347</f>
        <v>71583.000000000015</v>
      </c>
      <c r="D71" s="51">
        <f>'приложение 1'!K347</f>
        <v>1878</v>
      </c>
      <c r="E71" s="51">
        <v>0</v>
      </c>
      <c r="F71" s="51">
        <v>0</v>
      </c>
      <c r="G71" s="51">
        <v>0</v>
      </c>
      <c r="H71" s="51">
        <v>12</v>
      </c>
      <c r="I71" s="51">
        <v>12</v>
      </c>
    </row>
    <row r="72" spans="1:9" ht="15.75" x14ac:dyDescent="0.25">
      <c r="A72" s="94">
        <f t="shared" si="5"/>
        <v>16</v>
      </c>
      <c r="B72" s="95" t="s">
        <v>339</v>
      </c>
      <c r="C72" s="96">
        <f>'приложение 1'!H361</f>
        <v>806.8</v>
      </c>
      <c r="D72" s="52">
        <f>'приложение 1'!K360</f>
        <v>22</v>
      </c>
      <c r="E72" s="51">
        <v>0</v>
      </c>
      <c r="F72" s="51">
        <v>0</v>
      </c>
      <c r="G72" s="51">
        <v>0</v>
      </c>
      <c r="H72" s="51">
        <v>1</v>
      </c>
      <c r="I72" s="51">
        <v>1</v>
      </c>
    </row>
    <row r="73" spans="1:9" ht="15.75" x14ac:dyDescent="0.25">
      <c r="A73" s="94">
        <f t="shared" si="5"/>
        <v>17</v>
      </c>
      <c r="B73" s="95" t="s">
        <v>361</v>
      </c>
      <c r="C73" s="96">
        <f>'приложение 1'!H362</f>
        <v>27047.73</v>
      </c>
      <c r="D73" s="52">
        <f>'приложение 1'!K362</f>
        <v>1268</v>
      </c>
      <c r="E73" s="51">
        <v>0</v>
      </c>
      <c r="F73" s="51">
        <v>0</v>
      </c>
      <c r="G73" s="51">
        <v>0</v>
      </c>
      <c r="H73" s="51">
        <v>5</v>
      </c>
      <c r="I73" s="51">
        <v>5</v>
      </c>
    </row>
    <row r="74" spans="1:9" ht="15.75" x14ac:dyDescent="0.25">
      <c r="A74" s="94">
        <f t="shared" si="5"/>
        <v>18</v>
      </c>
      <c r="B74" s="95" t="s">
        <v>393</v>
      </c>
      <c r="C74" s="96">
        <f>'приложение 1'!H368</f>
        <v>43408.399999999994</v>
      </c>
      <c r="D74" s="52">
        <f>'приложение 1'!K368</f>
        <v>1196</v>
      </c>
      <c r="E74" s="51">
        <v>0</v>
      </c>
      <c r="F74" s="51">
        <v>0</v>
      </c>
      <c r="G74" s="51">
        <v>0</v>
      </c>
      <c r="H74" s="51">
        <v>9</v>
      </c>
      <c r="I74" s="51">
        <v>9</v>
      </c>
    </row>
    <row r="75" spans="1:9" ht="15.75" x14ac:dyDescent="0.25">
      <c r="A75" s="94">
        <f t="shared" si="5"/>
        <v>19</v>
      </c>
      <c r="B75" s="95" t="s">
        <v>424</v>
      </c>
      <c r="C75" s="96">
        <f>'приложение 1'!H378</f>
        <v>12522.999999999998</v>
      </c>
      <c r="D75" s="52">
        <f>'приложение 1'!K378</f>
        <v>474</v>
      </c>
      <c r="E75" s="51">
        <v>0</v>
      </c>
      <c r="F75" s="51">
        <v>0</v>
      </c>
      <c r="G75" s="51">
        <v>0</v>
      </c>
      <c r="H75" s="51">
        <v>7</v>
      </c>
      <c r="I75" s="51">
        <v>7</v>
      </c>
    </row>
  </sheetData>
  <mergeCells count="12">
    <mergeCell ref="E1:I1"/>
    <mergeCell ref="A55:I55"/>
    <mergeCell ref="A11:I11"/>
    <mergeCell ref="A33:I33"/>
    <mergeCell ref="B3:I3"/>
    <mergeCell ref="B4:I4"/>
    <mergeCell ref="B5:I5"/>
    <mergeCell ref="A7:A9"/>
    <mergeCell ref="B7:B9"/>
    <mergeCell ref="C7:C8"/>
    <mergeCell ref="D7:D8"/>
    <mergeCell ref="E7:I7"/>
  </mergeCells>
  <pageMargins left="0.9055118110236221" right="0.51181102362204722" top="0.15748031496062992" bottom="0.15748031496062992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</vt:lpstr>
      <vt:lpstr>прил 2 реестр</vt:lpstr>
      <vt:lpstr>приложение 3</vt:lpstr>
      <vt:lpstr>'прил 2 реестр'!Заголовки_для_печати</vt:lpstr>
      <vt:lpstr>'прил 2 реестр'!Область_печати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Специалист</cp:lastModifiedBy>
  <cp:lastPrinted>2018-09-03T06:44:04Z</cp:lastPrinted>
  <dcterms:created xsi:type="dcterms:W3CDTF">2016-01-16T08:18:08Z</dcterms:created>
  <dcterms:modified xsi:type="dcterms:W3CDTF">2018-10-08T13:01:11Z</dcterms:modified>
</cp:coreProperties>
</file>